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b-rei\Nextcloud\Haushaltsdaten\2025\Out\"/>
    </mc:Choice>
  </mc:AlternateContent>
  <xr:revisionPtr revIDLastSave="0" documentId="13_ncr:1_{F0726744-BD20-4CA1-BCFF-3E1595BA3828}" xr6:coauthVersionLast="47" xr6:coauthVersionMax="47" xr10:uidLastSave="{00000000-0000-0000-0000-000000000000}"/>
  <bookViews>
    <workbookView xWindow="820" yWindow="-110" windowWidth="18490" windowHeight="11020" xr2:uid="{B7FD883B-98CC-4245-A2D3-D5030356E99F}"/>
  </bookViews>
  <sheets>
    <sheet name="Ergeb_konto_kstres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903" i="1" l="1"/>
  <c r="N1903" i="1"/>
  <c r="M1903" i="1"/>
  <c r="L1903" i="1"/>
  <c r="K1903" i="1"/>
  <c r="I1903" i="1"/>
  <c r="G1903" i="1"/>
  <c r="F1903" i="1"/>
  <c r="E1903" i="1"/>
  <c r="D1903" i="1"/>
  <c r="J1902" i="1"/>
  <c r="J1901" i="1"/>
  <c r="J1900" i="1"/>
  <c r="J1899" i="1"/>
  <c r="J1898" i="1"/>
  <c r="J1897" i="1"/>
  <c r="J1896" i="1"/>
  <c r="J1895" i="1"/>
  <c r="J1894" i="1"/>
  <c r="J1893" i="1"/>
  <c r="J1892" i="1"/>
  <c r="J1891" i="1"/>
  <c r="J1890" i="1"/>
  <c r="J1889" i="1"/>
  <c r="J1888" i="1"/>
  <c r="J1887" i="1"/>
  <c r="J1886" i="1"/>
  <c r="J1885" i="1"/>
  <c r="J1884" i="1"/>
  <c r="J1883" i="1"/>
  <c r="J1882" i="1"/>
  <c r="J1881" i="1"/>
  <c r="J1880" i="1"/>
  <c r="J1879" i="1"/>
  <c r="J1878" i="1"/>
  <c r="J1877" i="1"/>
  <c r="J1876" i="1"/>
  <c r="J1875" i="1"/>
  <c r="J1874" i="1"/>
  <c r="J1873" i="1"/>
  <c r="J1872" i="1"/>
  <c r="J1871" i="1"/>
  <c r="J1870" i="1"/>
  <c r="J1869" i="1"/>
  <c r="J1868" i="1"/>
  <c r="J1867" i="1"/>
  <c r="J1866" i="1"/>
  <c r="J1865" i="1"/>
  <c r="J1864" i="1"/>
  <c r="J1863" i="1"/>
  <c r="J1862" i="1"/>
  <c r="J1861" i="1"/>
  <c r="J1860" i="1"/>
  <c r="J1859" i="1"/>
  <c r="J1858" i="1"/>
  <c r="J1857" i="1"/>
  <c r="J1856" i="1"/>
  <c r="J1855" i="1"/>
  <c r="J1854" i="1"/>
  <c r="J1853" i="1"/>
  <c r="J1852" i="1"/>
  <c r="J1851" i="1"/>
  <c r="J1850" i="1"/>
  <c r="J1849" i="1"/>
  <c r="J1848" i="1"/>
  <c r="J1847" i="1"/>
  <c r="J1846" i="1"/>
  <c r="J1845" i="1"/>
  <c r="J1844" i="1"/>
  <c r="J1843" i="1"/>
  <c r="J1842" i="1"/>
  <c r="J1841" i="1"/>
  <c r="J1840" i="1"/>
  <c r="J1839" i="1"/>
  <c r="J1838" i="1"/>
  <c r="J1837" i="1"/>
  <c r="J1836" i="1"/>
  <c r="J1835" i="1"/>
  <c r="J1834" i="1"/>
  <c r="J1833" i="1"/>
  <c r="J1832" i="1"/>
  <c r="J1831" i="1"/>
  <c r="J1830" i="1"/>
  <c r="J1829" i="1"/>
  <c r="J1828" i="1"/>
  <c r="J1827" i="1"/>
  <c r="J1826" i="1"/>
  <c r="J1825" i="1"/>
  <c r="J1824" i="1"/>
  <c r="J1823" i="1"/>
  <c r="J1822" i="1"/>
  <c r="J1821" i="1"/>
  <c r="J1820" i="1"/>
  <c r="J1819" i="1"/>
  <c r="J1818" i="1"/>
  <c r="J1817" i="1"/>
  <c r="J1816" i="1"/>
  <c r="J1815" i="1"/>
  <c r="J1814" i="1"/>
  <c r="J1813" i="1"/>
  <c r="J1812" i="1"/>
  <c r="J1811" i="1"/>
  <c r="J1810" i="1"/>
  <c r="J1809" i="1"/>
  <c r="J1808" i="1"/>
  <c r="J1807" i="1"/>
  <c r="J1806" i="1"/>
  <c r="J1805" i="1"/>
  <c r="J1804" i="1"/>
  <c r="J1803" i="1"/>
  <c r="J1802" i="1"/>
  <c r="J1801" i="1"/>
  <c r="J1800" i="1"/>
  <c r="J1799" i="1"/>
  <c r="J1798" i="1"/>
  <c r="J1797" i="1"/>
  <c r="J1796" i="1"/>
  <c r="J1795" i="1"/>
  <c r="J1794" i="1"/>
  <c r="J1793" i="1"/>
  <c r="J1792" i="1"/>
  <c r="J1791" i="1"/>
  <c r="J1790" i="1"/>
  <c r="J1789" i="1"/>
  <c r="J1788" i="1"/>
  <c r="J1787" i="1"/>
  <c r="J1786" i="1"/>
  <c r="J1785" i="1"/>
  <c r="J1784" i="1"/>
  <c r="J1783" i="1"/>
  <c r="J1782" i="1"/>
  <c r="J1781" i="1"/>
  <c r="J1780" i="1"/>
  <c r="J1779" i="1"/>
  <c r="J1778" i="1"/>
  <c r="J1777" i="1"/>
  <c r="J1776" i="1"/>
  <c r="J1775" i="1"/>
  <c r="J1774" i="1"/>
  <c r="J1773" i="1"/>
  <c r="J1772" i="1"/>
  <c r="J1771" i="1"/>
  <c r="J1770" i="1"/>
  <c r="J1769" i="1"/>
  <c r="J1768" i="1"/>
  <c r="J1767" i="1"/>
  <c r="J1766" i="1"/>
  <c r="J1765" i="1"/>
  <c r="J1764" i="1"/>
  <c r="J1763" i="1"/>
  <c r="J1762" i="1"/>
  <c r="J1761" i="1"/>
  <c r="J1760" i="1"/>
  <c r="J1759" i="1"/>
  <c r="J1758" i="1"/>
  <c r="J1757" i="1"/>
  <c r="J1756" i="1"/>
  <c r="J1755" i="1"/>
  <c r="J1754" i="1"/>
  <c r="J1753" i="1"/>
  <c r="J1752" i="1"/>
  <c r="J1751" i="1"/>
  <c r="J1750" i="1"/>
  <c r="J1749" i="1"/>
  <c r="J1748" i="1"/>
  <c r="J1747" i="1"/>
  <c r="J1746" i="1"/>
  <c r="J1745" i="1"/>
  <c r="J1744" i="1"/>
  <c r="J1743" i="1"/>
  <c r="J1742" i="1"/>
  <c r="J1741" i="1"/>
  <c r="J1740" i="1"/>
  <c r="J1739" i="1"/>
  <c r="J1738" i="1"/>
  <c r="J1737" i="1"/>
  <c r="J1736" i="1"/>
  <c r="J1735" i="1"/>
  <c r="J1734" i="1"/>
  <c r="J1733" i="1"/>
  <c r="J1732" i="1"/>
  <c r="J1731" i="1"/>
  <c r="J1730" i="1"/>
  <c r="J1729" i="1"/>
  <c r="J1728" i="1"/>
  <c r="J1727" i="1"/>
  <c r="J1726" i="1"/>
  <c r="J1725" i="1"/>
  <c r="J1724" i="1"/>
  <c r="J1723" i="1"/>
  <c r="J1722" i="1"/>
  <c r="J1721" i="1"/>
  <c r="J1720" i="1"/>
  <c r="J1719" i="1"/>
  <c r="J1718" i="1"/>
  <c r="J1717" i="1"/>
  <c r="J1716" i="1"/>
  <c r="J1715" i="1"/>
  <c r="J1714" i="1"/>
  <c r="J1713" i="1"/>
  <c r="J1712" i="1"/>
  <c r="J1711" i="1"/>
  <c r="J1710" i="1"/>
  <c r="J1709" i="1"/>
  <c r="J1708" i="1"/>
  <c r="J1707" i="1"/>
  <c r="J1706" i="1"/>
  <c r="J1705" i="1"/>
  <c r="J1704" i="1"/>
  <c r="J1703" i="1"/>
  <c r="J1702" i="1"/>
  <c r="J1701" i="1"/>
  <c r="J1700" i="1"/>
  <c r="J1699" i="1"/>
  <c r="J1698" i="1"/>
  <c r="J1697" i="1"/>
  <c r="J1696" i="1"/>
  <c r="J1695" i="1"/>
  <c r="J1694" i="1"/>
  <c r="J1693" i="1"/>
  <c r="J1692" i="1"/>
  <c r="J1691" i="1"/>
  <c r="J1690" i="1"/>
  <c r="J1689" i="1"/>
  <c r="J1688" i="1"/>
  <c r="J1687" i="1"/>
  <c r="J1686" i="1"/>
  <c r="J1685" i="1"/>
  <c r="J1684" i="1"/>
  <c r="J1683" i="1"/>
  <c r="J1682" i="1"/>
  <c r="J1681" i="1"/>
  <c r="J1680" i="1"/>
  <c r="J1679" i="1"/>
  <c r="J1678" i="1"/>
  <c r="J1677" i="1"/>
  <c r="J1676" i="1"/>
  <c r="J1675" i="1"/>
  <c r="J1674" i="1"/>
  <c r="J1673" i="1"/>
  <c r="J1672" i="1"/>
  <c r="J1671" i="1"/>
  <c r="J1670" i="1"/>
  <c r="J1669" i="1"/>
  <c r="J1668" i="1"/>
  <c r="J1667" i="1"/>
  <c r="J1666" i="1"/>
  <c r="J1665" i="1"/>
  <c r="J1664" i="1"/>
  <c r="J1663" i="1"/>
  <c r="J1662" i="1"/>
  <c r="J1661" i="1"/>
  <c r="J1660" i="1"/>
  <c r="J1659" i="1"/>
  <c r="J1658" i="1"/>
  <c r="J1657" i="1"/>
  <c r="J1656" i="1"/>
  <c r="J1655" i="1"/>
  <c r="J1654" i="1"/>
  <c r="J1653" i="1"/>
  <c r="J1652" i="1"/>
  <c r="J1651" i="1"/>
  <c r="J1650" i="1"/>
  <c r="J1649" i="1"/>
  <c r="J1648" i="1"/>
  <c r="J1647" i="1"/>
  <c r="J1646" i="1"/>
  <c r="J1645" i="1"/>
  <c r="J1644" i="1"/>
  <c r="J1643" i="1"/>
  <c r="J1642" i="1"/>
  <c r="J1641" i="1"/>
  <c r="J1640" i="1"/>
  <c r="J1639" i="1"/>
  <c r="J1638" i="1"/>
  <c r="J1637" i="1"/>
  <c r="J1636" i="1"/>
  <c r="J1635" i="1"/>
  <c r="J1634" i="1"/>
  <c r="J1633" i="1"/>
  <c r="J1632" i="1"/>
  <c r="J1631" i="1"/>
  <c r="J1630" i="1"/>
  <c r="J1629" i="1"/>
  <c r="J1628" i="1"/>
  <c r="J1627" i="1"/>
  <c r="J1626" i="1"/>
  <c r="J1625" i="1"/>
  <c r="J1624" i="1"/>
  <c r="J1623" i="1"/>
  <c r="J1622" i="1"/>
  <c r="J1621" i="1"/>
  <c r="J1620" i="1"/>
  <c r="J1619" i="1"/>
  <c r="J1618" i="1"/>
  <c r="J1617" i="1"/>
  <c r="J1616" i="1"/>
  <c r="J1615" i="1"/>
  <c r="J1614" i="1"/>
  <c r="J1613" i="1"/>
  <c r="J1612" i="1"/>
  <c r="J1611" i="1"/>
  <c r="J1610" i="1"/>
  <c r="J1609" i="1"/>
  <c r="J1608" i="1"/>
  <c r="J1607" i="1"/>
  <c r="J1606" i="1"/>
  <c r="J1605" i="1"/>
  <c r="J1604" i="1"/>
  <c r="J1603" i="1"/>
  <c r="J1602" i="1"/>
  <c r="J1601" i="1"/>
  <c r="J1600" i="1"/>
  <c r="J1599" i="1"/>
  <c r="J1598" i="1"/>
  <c r="J1597" i="1"/>
  <c r="J1596" i="1"/>
  <c r="J1595" i="1"/>
  <c r="J1594" i="1"/>
  <c r="J1593" i="1"/>
  <c r="J1592" i="1"/>
  <c r="J1591" i="1"/>
  <c r="J1590" i="1"/>
  <c r="J1589" i="1"/>
  <c r="J1588" i="1"/>
  <c r="J1587" i="1"/>
  <c r="J1586" i="1"/>
  <c r="J1585" i="1"/>
  <c r="J1584" i="1"/>
  <c r="J1583" i="1"/>
  <c r="J1582" i="1"/>
  <c r="J1581" i="1"/>
  <c r="J1580" i="1"/>
  <c r="J1579" i="1"/>
  <c r="J1578" i="1"/>
  <c r="J1577" i="1"/>
  <c r="J1576" i="1"/>
  <c r="J1575" i="1"/>
  <c r="J1574" i="1"/>
  <c r="J1573" i="1"/>
  <c r="J1572" i="1"/>
  <c r="J1571" i="1"/>
  <c r="J1570" i="1"/>
  <c r="J1569" i="1"/>
  <c r="J1568" i="1"/>
  <c r="J1567" i="1"/>
  <c r="J1566" i="1"/>
  <c r="J1565" i="1"/>
  <c r="J1564" i="1"/>
  <c r="J1563" i="1"/>
  <c r="J1562" i="1"/>
  <c r="J1561" i="1"/>
  <c r="J1560" i="1"/>
  <c r="J1559" i="1"/>
  <c r="J1558" i="1"/>
  <c r="J1557" i="1"/>
  <c r="J1556" i="1"/>
  <c r="J1555" i="1"/>
  <c r="J1554" i="1"/>
  <c r="J1553" i="1"/>
  <c r="J1552" i="1"/>
  <c r="J1551" i="1"/>
  <c r="J1550" i="1"/>
  <c r="J1549" i="1"/>
  <c r="J1548" i="1"/>
  <c r="J1547" i="1"/>
  <c r="J1546" i="1"/>
  <c r="J1545" i="1"/>
  <c r="J1544" i="1"/>
  <c r="J1543" i="1"/>
  <c r="J1542" i="1"/>
  <c r="J1541" i="1"/>
  <c r="J1540" i="1"/>
  <c r="J1539" i="1"/>
  <c r="J1538" i="1"/>
  <c r="J1537" i="1"/>
  <c r="J1536" i="1"/>
  <c r="J1535" i="1"/>
  <c r="J1534" i="1"/>
  <c r="J1533" i="1"/>
  <c r="J1532" i="1"/>
  <c r="J1531" i="1"/>
  <c r="J1530" i="1"/>
  <c r="J1529" i="1"/>
  <c r="J1528" i="1"/>
  <c r="J1527" i="1"/>
  <c r="J1526" i="1"/>
  <c r="J1525" i="1"/>
  <c r="J1524" i="1"/>
  <c r="J1523" i="1"/>
  <c r="J1522" i="1"/>
  <c r="J1521" i="1"/>
  <c r="J1520" i="1"/>
  <c r="J1519" i="1"/>
  <c r="J1518" i="1"/>
  <c r="J1517" i="1"/>
  <c r="J1516" i="1"/>
  <c r="J1515" i="1"/>
  <c r="J1514" i="1"/>
  <c r="J1513" i="1"/>
  <c r="J1512" i="1"/>
  <c r="J1511" i="1"/>
  <c r="J1510" i="1"/>
  <c r="J1509" i="1"/>
  <c r="J1508" i="1"/>
  <c r="J1507" i="1"/>
  <c r="J1506" i="1"/>
  <c r="J1505" i="1"/>
  <c r="J1504" i="1"/>
  <c r="J1503" i="1"/>
  <c r="J1502" i="1"/>
  <c r="J1501" i="1"/>
  <c r="J1500" i="1"/>
  <c r="J1499" i="1"/>
  <c r="J1498" i="1"/>
  <c r="J1497" i="1"/>
  <c r="J1496" i="1"/>
  <c r="J1495" i="1"/>
  <c r="J1494" i="1"/>
  <c r="J1493" i="1"/>
  <c r="J1492" i="1"/>
  <c r="J1491" i="1"/>
  <c r="J1490" i="1"/>
  <c r="J1489" i="1"/>
  <c r="J1488" i="1"/>
  <c r="J1487" i="1"/>
  <c r="J1486" i="1"/>
  <c r="J1485" i="1"/>
  <c r="J1484" i="1"/>
  <c r="J1483" i="1"/>
  <c r="J1482" i="1"/>
  <c r="J1481" i="1"/>
  <c r="J1480" i="1"/>
  <c r="J1479" i="1"/>
  <c r="J1478" i="1"/>
  <c r="J1477" i="1"/>
  <c r="J1476" i="1"/>
  <c r="J1475" i="1"/>
  <c r="J1474" i="1"/>
  <c r="J1473" i="1"/>
  <c r="J1472" i="1"/>
  <c r="J1471" i="1"/>
  <c r="J1470" i="1"/>
  <c r="J1469" i="1"/>
  <c r="J1468" i="1"/>
  <c r="J1467" i="1"/>
  <c r="J1466" i="1"/>
  <c r="J1465" i="1"/>
  <c r="J1464" i="1"/>
  <c r="J1463" i="1"/>
  <c r="J1462" i="1"/>
  <c r="J1461" i="1"/>
  <c r="J1460" i="1"/>
  <c r="J1459" i="1"/>
  <c r="J1458" i="1"/>
  <c r="J1457" i="1"/>
  <c r="J1456" i="1"/>
  <c r="J1455" i="1"/>
  <c r="J1454" i="1"/>
  <c r="J1453" i="1"/>
  <c r="J1452" i="1"/>
  <c r="J1451" i="1"/>
  <c r="J1450" i="1"/>
  <c r="J1449" i="1"/>
  <c r="J1448" i="1"/>
  <c r="J1447" i="1"/>
  <c r="J1446" i="1"/>
  <c r="J1445" i="1"/>
  <c r="J1444" i="1"/>
  <c r="J1443" i="1"/>
  <c r="J1442" i="1"/>
  <c r="J1441" i="1"/>
  <c r="J1440" i="1"/>
  <c r="J1439" i="1"/>
  <c r="J1438" i="1"/>
  <c r="J1437" i="1"/>
  <c r="J1436" i="1"/>
  <c r="J1435" i="1"/>
  <c r="J1434" i="1"/>
  <c r="J1433" i="1"/>
  <c r="J1432" i="1"/>
  <c r="J1431" i="1"/>
  <c r="J1430" i="1"/>
  <c r="J1429" i="1"/>
  <c r="J1428" i="1"/>
  <c r="J1427" i="1"/>
  <c r="J1426" i="1"/>
  <c r="J1425" i="1"/>
  <c r="J1424" i="1"/>
  <c r="J1423" i="1"/>
  <c r="J1422" i="1"/>
  <c r="J1421" i="1"/>
  <c r="J1420" i="1"/>
  <c r="J1419" i="1"/>
  <c r="J1418" i="1"/>
  <c r="J1417" i="1"/>
  <c r="J1416" i="1"/>
  <c r="J1415" i="1"/>
  <c r="J1414" i="1"/>
  <c r="J1413" i="1"/>
  <c r="J1412" i="1"/>
  <c r="J1411" i="1"/>
  <c r="J1410" i="1"/>
  <c r="J1409" i="1"/>
  <c r="J1408" i="1"/>
  <c r="J1407" i="1"/>
  <c r="J1406" i="1"/>
  <c r="J1405" i="1"/>
  <c r="J1404" i="1"/>
  <c r="J1403" i="1"/>
  <c r="J1402" i="1"/>
  <c r="J1401" i="1"/>
  <c r="J1400" i="1"/>
  <c r="J1399" i="1"/>
  <c r="J1398" i="1"/>
  <c r="J1397" i="1"/>
  <c r="J1396" i="1"/>
  <c r="J1395" i="1"/>
  <c r="J1394" i="1"/>
  <c r="J1393" i="1"/>
  <c r="J1392" i="1"/>
  <c r="J1391" i="1"/>
  <c r="J1390" i="1"/>
  <c r="J1389" i="1"/>
  <c r="J1388" i="1"/>
  <c r="J1387" i="1"/>
  <c r="J1386" i="1"/>
  <c r="J1385" i="1"/>
  <c r="J1384" i="1"/>
  <c r="J1383" i="1"/>
  <c r="J1382" i="1"/>
  <c r="J1381" i="1"/>
  <c r="J1380" i="1"/>
  <c r="J1379" i="1"/>
  <c r="J1378" i="1"/>
  <c r="J1377" i="1"/>
  <c r="J1376" i="1"/>
  <c r="J1375" i="1"/>
  <c r="J1374" i="1"/>
  <c r="J1373" i="1"/>
  <c r="J1372" i="1"/>
  <c r="J1371" i="1"/>
  <c r="J1370" i="1"/>
  <c r="J1369" i="1"/>
  <c r="J1368" i="1"/>
  <c r="J1367" i="1"/>
  <c r="J1366" i="1"/>
  <c r="J1365" i="1"/>
  <c r="J1364" i="1"/>
  <c r="J1363" i="1"/>
  <c r="J1362" i="1"/>
  <c r="J1361" i="1"/>
  <c r="J1360" i="1"/>
  <c r="J1359" i="1"/>
  <c r="J1358" i="1"/>
  <c r="J1357" i="1"/>
  <c r="J1356" i="1"/>
  <c r="J1355" i="1"/>
  <c r="J1354" i="1"/>
  <c r="J1353" i="1"/>
  <c r="J1352" i="1"/>
  <c r="J1351" i="1"/>
  <c r="J1350" i="1"/>
  <c r="J1349" i="1"/>
  <c r="J1348" i="1"/>
  <c r="J1347" i="1"/>
  <c r="J1346" i="1"/>
  <c r="J1345" i="1"/>
  <c r="J1344" i="1"/>
  <c r="J1343" i="1"/>
  <c r="J1342" i="1"/>
  <c r="J1341" i="1"/>
  <c r="J1340" i="1"/>
  <c r="J1339" i="1"/>
  <c r="J1338" i="1"/>
  <c r="J1337" i="1"/>
  <c r="J1336" i="1"/>
  <c r="J1335" i="1"/>
  <c r="J1334" i="1"/>
  <c r="J1333" i="1"/>
  <c r="J1332" i="1"/>
  <c r="J1331" i="1"/>
  <c r="J1330" i="1"/>
  <c r="J1329" i="1"/>
  <c r="J1328" i="1"/>
  <c r="J1327" i="1"/>
  <c r="J1326" i="1"/>
  <c r="J1325" i="1"/>
  <c r="J1324" i="1"/>
  <c r="J1323" i="1"/>
  <c r="J1322" i="1"/>
  <c r="J1321" i="1"/>
  <c r="J1320" i="1"/>
  <c r="J1319" i="1"/>
  <c r="J1318" i="1"/>
  <c r="J1317" i="1"/>
  <c r="J1316" i="1"/>
  <c r="J1315" i="1"/>
  <c r="J1314" i="1"/>
  <c r="J1313" i="1"/>
  <c r="J1312" i="1"/>
  <c r="J1311" i="1"/>
  <c r="J1310" i="1"/>
  <c r="J1309" i="1"/>
  <c r="J1308" i="1"/>
  <c r="J1307" i="1"/>
  <c r="J1306" i="1"/>
  <c r="J1305" i="1"/>
  <c r="J1304" i="1"/>
  <c r="J1303" i="1"/>
  <c r="J1302" i="1"/>
  <c r="J1301" i="1"/>
  <c r="J1300" i="1"/>
  <c r="J1299" i="1"/>
  <c r="J1298" i="1"/>
  <c r="J1297" i="1"/>
  <c r="J1296" i="1"/>
  <c r="J1295" i="1"/>
  <c r="J1294" i="1"/>
  <c r="J1293" i="1"/>
  <c r="J1292" i="1"/>
  <c r="J1291" i="1"/>
  <c r="J1290" i="1"/>
  <c r="J1289" i="1"/>
  <c r="J1288" i="1"/>
  <c r="J1287" i="1"/>
  <c r="J1286" i="1"/>
  <c r="J1285" i="1"/>
  <c r="J1284" i="1"/>
  <c r="J1283" i="1"/>
  <c r="J1282" i="1"/>
  <c r="J1281" i="1"/>
  <c r="J1280" i="1"/>
  <c r="J1279" i="1"/>
  <c r="J1278" i="1"/>
  <c r="J1277" i="1"/>
  <c r="J1276" i="1"/>
  <c r="J1275" i="1"/>
  <c r="J1274" i="1"/>
  <c r="J1273" i="1"/>
  <c r="J1272" i="1"/>
  <c r="J1271" i="1"/>
  <c r="J1270" i="1"/>
  <c r="J1269" i="1"/>
  <c r="J1268" i="1"/>
  <c r="J1267" i="1"/>
  <c r="J1266" i="1"/>
  <c r="J1265" i="1"/>
  <c r="J1264" i="1"/>
  <c r="J1263" i="1"/>
  <c r="J1262" i="1"/>
  <c r="J1261" i="1"/>
  <c r="J1260" i="1"/>
  <c r="J1259" i="1"/>
  <c r="J1258" i="1"/>
  <c r="J1257" i="1"/>
  <c r="J1256" i="1"/>
  <c r="J1255" i="1"/>
  <c r="J1254" i="1"/>
  <c r="J1253" i="1"/>
  <c r="J1252" i="1"/>
  <c r="J1251" i="1"/>
  <c r="J1250" i="1"/>
  <c r="J1249" i="1"/>
  <c r="J1248" i="1"/>
  <c r="J1247" i="1"/>
  <c r="J1246" i="1"/>
  <c r="J1245" i="1"/>
  <c r="J1244" i="1"/>
  <c r="J1243" i="1"/>
  <c r="J1242" i="1"/>
  <c r="J1241" i="1"/>
  <c r="J1240" i="1"/>
  <c r="J1239" i="1"/>
  <c r="J1238" i="1"/>
  <c r="J1237" i="1"/>
  <c r="J1236" i="1"/>
  <c r="J1235" i="1"/>
  <c r="J1234" i="1"/>
  <c r="J1233" i="1"/>
  <c r="J1232" i="1"/>
  <c r="J1231" i="1"/>
  <c r="J1230" i="1"/>
  <c r="J1229" i="1"/>
  <c r="J1228" i="1"/>
  <c r="J1227" i="1"/>
  <c r="J1226" i="1"/>
  <c r="J1225" i="1"/>
  <c r="J1224" i="1"/>
  <c r="J1223" i="1"/>
  <c r="J1222" i="1"/>
  <c r="J1221" i="1"/>
  <c r="J1220" i="1"/>
  <c r="J1219" i="1"/>
  <c r="J1218" i="1"/>
  <c r="J1217" i="1"/>
  <c r="J1216" i="1"/>
  <c r="J1215" i="1"/>
  <c r="J1214" i="1"/>
  <c r="J1213" i="1"/>
  <c r="J1212" i="1"/>
  <c r="J1211" i="1"/>
  <c r="J1210" i="1"/>
  <c r="J1209" i="1"/>
  <c r="J1208" i="1"/>
  <c r="J1207" i="1"/>
  <c r="J1206" i="1"/>
  <c r="J1205" i="1"/>
  <c r="J1204" i="1"/>
  <c r="J1203" i="1"/>
  <c r="J1202" i="1"/>
  <c r="J1201" i="1"/>
  <c r="J1200" i="1"/>
  <c r="J1199" i="1"/>
  <c r="J1198" i="1"/>
  <c r="J1197" i="1"/>
  <c r="J1196" i="1"/>
  <c r="J1195" i="1"/>
  <c r="J1194" i="1"/>
  <c r="J1193" i="1"/>
  <c r="J1192" i="1"/>
  <c r="J1191" i="1"/>
  <c r="J1190" i="1"/>
  <c r="J1189" i="1"/>
  <c r="J1188" i="1"/>
  <c r="J1187" i="1"/>
  <c r="J1186" i="1"/>
  <c r="J1185" i="1"/>
  <c r="J1184" i="1"/>
  <c r="J1183" i="1"/>
  <c r="J1182" i="1"/>
  <c r="J1181" i="1"/>
  <c r="J1180" i="1"/>
  <c r="J1179" i="1"/>
  <c r="J1178" i="1"/>
  <c r="J1177" i="1"/>
  <c r="J1176" i="1"/>
  <c r="J1175" i="1"/>
  <c r="J1174" i="1"/>
  <c r="J1173" i="1"/>
  <c r="J1172" i="1"/>
  <c r="J1171" i="1"/>
  <c r="J1170" i="1"/>
  <c r="J1169" i="1"/>
  <c r="J1168" i="1"/>
  <c r="J1167" i="1"/>
  <c r="J1166" i="1"/>
  <c r="J1165" i="1"/>
  <c r="J1164" i="1"/>
  <c r="J1163" i="1"/>
  <c r="J1162" i="1"/>
  <c r="J1161" i="1"/>
  <c r="J1160" i="1"/>
  <c r="J1159" i="1"/>
  <c r="J1158" i="1"/>
  <c r="J1157" i="1"/>
  <c r="J1156" i="1"/>
  <c r="J1155" i="1"/>
  <c r="J1154" i="1"/>
  <c r="J1153" i="1"/>
  <c r="J1152" i="1"/>
  <c r="J1151" i="1"/>
  <c r="J1150" i="1"/>
  <c r="J1149" i="1"/>
  <c r="J1148" i="1"/>
  <c r="J1147" i="1"/>
  <c r="J1146" i="1"/>
  <c r="J1145" i="1"/>
  <c r="J1144" i="1"/>
  <c r="J1143" i="1"/>
  <c r="J1142" i="1"/>
  <c r="J1141" i="1"/>
  <c r="J1140" i="1"/>
  <c r="J1139" i="1"/>
  <c r="J1138" i="1"/>
  <c r="J1137" i="1"/>
  <c r="J1136" i="1"/>
  <c r="J1135" i="1"/>
  <c r="J1134" i="1"/>
  <c r="J1133" i="1"/>
  <c r="J1132" i="1"/>
  <c r="J1131" i="1"/>
  <c r="J1130" i="1"/>
  <c r="J1129" i="1"/>
  <c r="J1128" i="1"/>
  <c r="J1127" i="1"/>
  <c r="J1126" i="1"/>
  <c r="J1125" i="1"/>
  <c r="J1124" i="1"/>
  <c r="J1123" i="1"/>
  <c r="J1122" i="1"/>
  <c r="J1121" i="1"/>
  <c r="J1120" i="1"/>
  <c r="J1119" i="1"/>
  <c r="J1118" i="1"/>
  <c r="J1117" i="1"/>
  <c r="J1116" i="1"/>
  <c r="J1115" i="1"/>
  <c r="J1114" i="1"/>
  <c r="J1113" i="1"/>
  <c r="J1112" i="1"/>
  <c r="J1111" i="1"/>
  <c r="J1110" i="1"/>
  <c r="J1109" i="1"/>
  <c r="J1108" i="1"/>
  <c r="J1107" i="1"/>
  <c r="J1106" i="1"/>
  <c r="J1105" i="1"/>
  <c r="J1104" i="1"/>
  <c r="J1103" i="1"/>
  <c r="J1102" i="1"/>
  <c r="J1101" i="1"/>
  <c r="J1100" i="1"/>
  <c r="J1099" i="1"/>
  <c r="J1098" i="1"/>
  <c r="J1097" i="1"/>
  <c r="J1096" i="1"/>
  <c r="J1095" i="1"/>
  <c r="J1094" i="1"/>
  <c r="J1093" i="1"/>
  <c r="J1092" i="1"/>
  <c r="J1091" i="1"/>
  <c r="J1090" i="1"/>
  <c r="J1089" i="1"/>
  <c r="J1088" i="1"/>
  <c r="J1087" i="1"/>
  <c r="J1086" i="1"/>
  <c r="J1085" i="1"/>
  <c r="J1084" i="1"/>
  <c r="J1083" i="1"/>
  <c r="J1082" i="1"/>
  <c r="J1081" i="1"/>
  <c r="J1080" i="1"/>
  <c r="J1079" i="1"/>
  <c r="J1078" i="1"/>
  <c r="J1077" i="1"/>
  <c r="J1076" i="1"/>
  <c r="J1075" i="1"/>
  <c r="J1074" i="1"/>
  <c r="J1073" i="1"/>
  <c r="J1072" i="1"/>
  <c r="J1071" i="1"/>
  <c r="J1070" i="1"/>
  <c r="J1069" i="1"/>
  <c r="J1068" i="1"/>
  <c r="J1067" i="1"/>
  <c r="J1066" i="1"/>
  <c r="J1065" i="1"/>
  <c r="J1064" i="1"/>
  <c r="J1063" i="1"/>
  <c r="J1062" i="1"/>
  <c r="J1061" i="1"/>
  <c r="J1060" i="1"/>
  <c r="J1059" i="1"/>
  <c r="J1058" i="1"/>
  <c r="J1057" i="1"/>
  <c r="J1056" i="1"/>
  <c r="J1055" i="1"/>
  <c r="J1054" i="1"/>
  <c r="J1053" i="1"/>
  <c r="J1052" i="1"/>
  <c r="J1051" i="1"/>
  <c r="J1050" i="1"/>
  <c r="J1049" i="1"/>
  <c r="J1048" i="1"/>
  <c r="J1047" i="1"/>
  <c r="J1046" i="1"/>
  <c r="J1045" i="1"/>
  <c r="J1044" i="1"/>
  <c r="J1043" i="1"/>
  <c r="J1042" i="1"/>
  <c r="J1041" i="1"/>
  <c r="J1040" i="1"/>
  <c r="J1039" i="1"/>
  <c r="J1038" i="1"/>
  <c r="J1037" i="1"/>
  <c r="J1036" i="1"/>
  <c r="J1035" i="1"/>
  <c r="J1034" i="1"/>
  <c r="J1033" i="1"/>
  <c r="J1032" i="1"/>
  <c r="J1031" i="1"/>
  <c r="J1030" i="1"/>
  <c r="J1029" i="1"/>
  <c r="J1028" i="1"/>
  <c r="J1027" i="1"/>
  <c r="J1026" i="1"/>
  <c r="J1025" i="1"/>
  <c r="J1024" i="1"/>
  <c r="J1023" i="1"/>
  <c r="J1022" i="1"/>
  <c r="J1021" i="1"/>
  <c r="J1020" i="1"/>
  <c r="J1019" i="1"/>
  <c r="J1018" i="1"/>
  <c r="J1017" i="1"/>
  <c r="J1016" i="1"/>
  <c r="J1015" i="1"/>
  <c r="J1014" i="1"/>
  <c r="J1013" i="1"/>
  <c r="J1012" i="1"/>
  <c r="J1011" i="1"/>
  <c r="J1010" i="1"/>
  <c r="J1009" i="1"/>
  <c r="J1008" i="1"/>
  <c r="J1007" i="1"/>
  <c r="J1006" i="1"/>
  <c r="J1005" i="1"/>
  <c r="J1004" i="1"/>
  <c r="J1003" i="1"/>
  <c r="J1002" i="1"/>
  <c r="J1001" i="1"/>
  <c r="J1000" i="1"/>
  <c r="J999" i="1"/>
  <c r="J998" i="1"/>
  <c r="J997" i="1"/>
  <c r="J996" i="1"/>
  <c r="J995" i="1"/>
  <c r="J994" i="1"/>
  <c r="J993" i="1"/>
  <c r="J992" i="1"/>
  <c r="J991" i="1"/>
  <c r="J990" i="1"/>
  <c r="J989" i="1"/>
  <c r="J988" i="1"/>
  <c r="J987" i="1"/>
  <c r="J986" i="1"/>
  <c r="J985" i="1"/>
  <c r="J984" i="1"/>
  <c r="J983" i="1"/>
  <c r="J982" i="1"/>
  <c r="J981" i="1"/>
  <c r="J980" i="1"/>
  <c r="J979" i="1"/>
  <c r="J978" i="1"/>
  <c r="J977" i="1"/>
  <c r="J976" i="1"/>
  <c r="J975" i="1"/>
  <c r="J974" i="1"/>
  <c r="J973" i="1"/>
  <c r="J972" i="1"/>
  <c r="J971" i="1"/>
  <c r="J970" i="1"/>
  <c r="J969" i="1"/>
  <c r="J968" i="1"/>
  <c r="J967" i="1"/>
  <c r="J966" i="1"/>
  <c r="J965" i="1"/>
  <c r="J964" i="1"/>
  <c r="J963" i="1"/>
  <c r="J962" i="1"/>
  <c r="J961" i="1"/>
  <c r="J960" i="1"/>
  <c r="J959" i="1"/>
  <c r="J958" i="1"/>
  <c r="J957" i="1"/>
  <c r="J956" i="1"/>
  <c r="J955" i="1"/>
  <c r="J954" i="1"/>
  <c r="J953" i="1"/>
  <c r="J952" i="1"/>
  <c r="J951" i="1"/>
  <c r="J950" i="1"/>
  <c r="J949" i="1"/>
  <c r="J948" i="1"/>
  <c r="J947" i="1"/>
  <c r="J946" i="1"/>
  <c r="J945" i="1"/>
  <c r="J944" i="1"/>
  <c r="J943" i="1"/>
  <c r="J942" i="1"/>
  <c r="J941" i="1"/>
  <c r="J940" i="1"/>
  <c r="J939" i="1"/>
  <c r="J938" i="1"/>
  <c r="J937" i="1"/>
  <c r="J936" i="1"/>
  <c r="J935" i="1"/>
  <c r="J934" i="1"/>
  <c r="J933" i="1"/>
  <c r="J932" i="1"/>
  <c r="J931" i="1"/>
  <c r="J930" i="1"/>
  <c r="J929" i="1"/>
  <c r="J928" i="1"/>
  <c r="J927" i="1"/>
  <c r="J926" i="1"/>
  <c r="J925" i="1"/>
  <c r="J924" i="1"/>
  <c r="J923" i="1"/>
  <c r="J922" i="1"/>
  <c r="J921" i="1"/>
  <c r="J920" i="1"/>
  <c r="J919" i="1"/>
  <c r="J918" i="1"/>
  <c r="J917" i="1"/>
  <c r="J916" i="1"/>
  <c r="J915" i="1"/>
  <c r="J914" i="1"/>
  <c r="J913" i="1"/>
  <c r="J912" i="1"/>
  <c r="J911" i="1"/>
  <c r="J910" i="1"/>
  <c r="J909" i="1"/>
  <c r="J908" i="1"/>
  <c r="J907" i="1"/>
  <c r="J906" i="1"/>
  <c r="J905" i="1"/>
  <c r="J904" i="1"/>
  <c r="J903" i="1"/>
  <c r="J902" i="1"/>
  <c r="J901" i="1"/>
  <c r="J900" i="1"/>
  <c r="J899" i="1"/>
  <c r="J898" i="1"/>
  <c r="J897" i="1"/>
  <c r="J896" i="1"/>
  <c r="J895" i="1"/>
  <c r="J894" i="1"/>
  <c r="J893" i="1"/>
  <c r="J892" i="1"/>
  <c r="J891" i="1"/>
  <c r="J890" i="1"/>
  <c r="J889" i="1"/>
  <c r="J888" i="1"/>
  <c r="J887" i="1"/>
  <c r="J886" i="1"/>
  <c r="J885" i="1"/>
  <c r="J884" i="1"/>
  <c r="J883" i="1"/>
  <c r="J882" i="1"/>
  <c r="J881" i="1"/>
  <c r="J880" i="1"/>
  <c r="J879" i="1"/>
  <c r="J878" i="1"/>
  <c r="J877" i="1"/>
  <c r="J876" i="1"/>
  <c r="J875" i="1"/>
  <c r="J874" i="1"/>
  <c r="J873" i="1"/>
  <c r="J872" i="1"/>
  <c r="J871" i="1"/>
  <c r="J870" i="1"/>
  <c r="J869" i="1"/>
  <c r="J868" i="1"/>
  <c r="J867" i="1"/>
  <c r="J866" i="1"/>
  <c r="J865" i="1"/>
  <c r="J864" i="1"/>
  <c r="J863" i="1"/>
  <c r="J862" i="1"/>
  <c r="J861" i="1"/>
  <c r="J860" i="1"/>
  <c r="J859" i="1"/>
  <c r="J858" i="1"/>
  <c r="J857" i="1"/>
  <c r="J856" i="1"/>
  <c r="J855" i="1"/>
  <c r="J854" i="1"/>
  <c r="J853" i="1"/>
  <c r="J852" i="1"/>
  <c r="J851" i="1"/>
  <c r="J850" i="1"/>
  <c r="J849" i="1"/>
  <c r="J848" i="1"/>
  <c r="J847" i="1"/>
  <c r="J846" i="1"/>
  <c r="J845" i="1"/>
  <c r="J844" i="1"/>
  <c r="J843" i="1"/>
  <c r="J842" i="1"/>
  <c r="J841" i="1"/>
  <c r="J840" i="1"/>
  <c r="J839" i="1"/>
  <c r="J838" i="1"/>
  <c r="J837" i="1"/>
  <c r="J836" i="1"/>
  <c r="J835" i="1"/>
  <c r="J834" i="1"/>
  <c r="J833" i="1"/>
  <c r="J832" i="1"/>
  <c r="J831" i="1"/>
  <c r="J830" i="1"/>
  <c r="J829" i="1"/>
  <c r="J828" i="1"/>
  <c r="J827" i="1"/>
  <c r="J826" i="1"/>
  <c r="J825" i="1"/>
  <c r="J824" i="1"/>
  <c r="J823" i="1"/>
  <c r="J822" i="1"/>
  <c r="J821" i="1"/>
  <c r="J820" i="1"/>
  <c r="J819" i="1"/>
  <c r="J818" i="1"/>
  <c r="J817" i="1"/>
  <c r="J816" i="1"/>
  <c r="J815" i="1"/>
  <c r="J814" i="1"/>
  <c r="J813" i="1"/>
  <c r="J812" i="1"/>
  <c r="J811" i="1"/>
  <c r="J810" i="1"/>
  <c r="J809" i="1"/>
  <c r="J808" i="1"/>
  <c r="J807" i="1"/>
  <c r="J806" i="1"/>
  <c r="J805" i="1"/>
  <c r="J804" i="1"/>
  <c r="J803" i="1"/>
  <c r="J802" i="1"/>
  <c r="J801" i="1"/>
  <c r="J800" i="1"/>
  <c r="J799" i="1"/>
  <c r="J798" i="1"/>
  <c r="J797" i="1"/>
  <c r="J796" i="1"/>
  <c r="J795" i="1"/>
  <c r="J794" i="1"/>
  <c r="J793" i="1"/>
  <c r="J792" i="1"/>
  <c r="J791" i="1"/>
  <c r="J790" i="1"/>
  <c r="J789" i="1"/>
  <c r="J788" i="1"/>
  <c r="J787" i="1"/>
  <c r="J786" i="1"/>
  <c r="J785" i="1"/>
  <c r="J784" i="1"/>
  <c r="J783" i="1"/>
  <c r="J782" i="1"/>
  <c r="J781" i="1"/>
  <c r="J780" i="1"/>
  <c r="J779" i="1"/>
  <c r="J778" i="1"/>
  <c r="J777" i="1"/>
  <c r="J776" i="1"/>
  <c r="J775" i="1"/>
  <c r="J774" i="1"/>
  <c r="J773" i="1"/>
  <c r="J772" i="1"/>
  <c r="J771" i="1"/>
  <c r="J770" i="1"/>
  <c r="J769" i="1"/>
  <c r="J768" i="1"/>
  <c r="J767" i="1"/>
  <c r="J766" i="1"/>
  <c r="J765" i="1"/>
  <c r="J764" i="1"/>
  <c r="J763" i="1"/>
  <c r="J762" i="1"/>
  <c r="J761" i="1"/>
  <c r="J760" i="1"/>
  <c r="J759" i="1"/>
  <c r="J758" i="1"/>
  <c r="J757" i="1"/>
  <c r="J756" i="1"/>
  <c r="J755" i="1"/>
  <c r="J754" i="1"/>
  <c r="J753" i="1"/>
  <c r="J752" i="1"/>
  <c r="J751" i="1"/>
  <c r="J750" i="1"/>
  <c r="J749" i="1"/>
  <c r="J748" i="1"/>
  <c r="J747" i="1"/>
  <c r="J746" i="1"/>
  <c r="J745" i="1"/>
  <c r="J744" i="1"/>
  <c r="J743" i="1"/>
  <c r="J742" i="1"/>
  <c r="J741" i="1"/>
  <c r="J740" i="1"/>
  <c r="J739" i="1"/>
  <c r="J738" i="1"/>
  <c r="J737" i="1"/>
  <c r="J736" i="1"/>
  <c r="J735" i="1"/>
  <c r="J734" i="1"/>
  <c r="J733" i="1"/>
  <c r="J732" i="1"/>
  <c r="J731" i="1"/>
  <c r="J730" i="1"/>
  <c r="J729" i="1"/>
  <c r="J728" i="1"/>
  <c r="J727" i="1"/>
  <c r="J726" i="1"/>
  <c r="J725" i="1"/>
  <c r="J724" i="1"/>
  <c r="J723" i="1"/>
  <c r="J722" i="1"/>
  <c r="J721" i="1"/>
  <c r="J720" i="1"/>
  <c r="J719" i="1"/>
  <c r="J718" i="1"/>
  <c r="J717" i="1"/>
  <c r="J716" i="1"/>
  <c r="J715" i="1"/>
  <c r="J714" i="1"/>
  <c r="J713" i="1"/>
  <c r="J712" i="1"/>
  <c r="J711" i="1"/>
  <c r="J710" i="1"/>
  <c r="J709" i="1"/>
  <c r="J708" i="1"/>
  <c r="J707" i="1"/>
  <c r="J706" i="1"/>
  <c r="J705" i="1"/>
  <c r="J704" i="1"/>
  <c r="J703" i="1"/>
  <c r="J702" i="1"/>
  <c r="J701" i="1"/>
  <c r="J700" i="1"/>
  <c r="J699" i="1"/>
  <c r="J698" i="1"/>
  <c r="J697" i="1"/>
  <c r="J696" i="1"/>
  <c r="J695" i="1"/>
  <c r="J694" i="1"/>
  <c r="J693" i="1"/>
  <c r="J692" i="1"/>
  <c r="J691" i="1"/>
  <c r="J690" i="1"/>
  <c r="J689" i="1"/>
  <c r="J688" i="1"/>
  <c r="J687" i="1"/>
  <c r="J686" i="1"/>
  <c r="J685" i="1"/>
  <c r="J684" i="1"/>
  <c r="J683" i="1"/>
  <c r="J682" i="1"/>
  <c r="J681" i="1"/>
  <c r="J680" i="1"/>
  <c r="J679" i="1"/>
  <c r="J678" i="1"/>
  <c r="J677" i="1"/>
  <c r="J676" i="1"/>
  <c r="J675" i="1"/>
  <c r="J674" i="1"/>
  <c r="J673" i="1"/>
  <c r="J672" i="1"/>
  <c r="J671" i="1"/>
  <c r="J670" i="1"/>
  <c r="J669" i="1"/>
  <c r="J668" i="1"/>
  <c r="J667" i="1"/>
  <c r="J666" i="1"/>
  <c r="J665" i="1"/>
  <c r="J664" i="1"/>
  <c r="J663" i="1"/>
  <c r="J662" i="1"/>
  <c r="J661" i="1"/>
  <c r="J660" i="1"/>
  <c r="J659" i="1"/>
  <c r="J658" i="1"/>
  <c r="J657" i="1"/>
  <c r="J656" i="1"/>
  <c r="J655" i="1"/>
  <c r="J654" i="1"/>
  <c r="J653" i="1"/>
  <c r="J652" i="1"/>
  <c r="J651" i="1"/>
  <c r="J650" i="1"/>
  <c r="J649" i="1"/>
  <c r="J648" i="1"/>
  <c r="J647" i="1"/>
  <c r="J646" i="1"/>
  <c r="J645" i="1"/>
  <c r="J644" i="1"/>
  <c r="J643" i="1"/>
  <c r="J642" i="1"/>
  <c r="J641" i="1"/>
  <c r="J640" i="1"/>
  <c r="J639" i="1"/>
  <c r="J638" i="1"/>
  <c r="J637" i="1"/>
  <c r="J636" i="1"/>
  <c r="J635" i="1"/>
  <c r="J634" i="1"/>
  <c r="J633" i="1"/>
  <c r="J632" i="1"/>
  <c r="J631" i="1"/>
  <c r="J630" i="1"/>
  <c r="J629" i="1"/>
  <c r="J628" i="1"/>
  <c r="J627" i="1"/>
  <c r="J626" i="1"/>
  <c r="J625" i="1"/>
  <c r="J624" i="1"/>
  <c r="J623" i="1"/>
  <c r="J622" i="1"/>
  <c r="J621" i="1"/>
  <c r="J620" i="1"/>
  <c r="J619" i="1"/>
  <c r="J618" i="1"/>
  <c r="J617" i="1"/>
  <c r="J616" i="1"/>
  <c r="J615" i="1"/>
  <c r="J614" i="1"/>
  <c r="J613" i="1"/>
  <c r="J612" i="1"/>
  <c r="J611" i="1"/>
  <c r="J610" i="1"/>
  <c r="J609" i="1"/>
  <c r="J608" i="1"/>
  <c r="J607" i="1"/>
  <c r="J606" i="1"/>
  <c r="J605" i="1"/>
  <c r="J604" i="1"/>
  <c r="J603" i="1"/>
  <c r="J602" i="1"/>
  <c r="J601" i="1"/>
  <c r="J600" i="1"/>
  <c r="J599" i="1"/>
  <c r="J598" i="1"/>
  <c r="J597" i="1"/>
  <c r="J596" i="1"/>
  <c r="J595" i="1"/>
  <c r="J594" i="1"/>
  <c r="J593" i="1"/>
  <c r="J592" i="1"/>
  <c r="J591" i="1"/>
  <c r="J590" i="1"/>
  <c r="J589" i="1"/>
  <c r="J588" i="1"/>
  <c r="J587" i="1"/>
  <c r="J586" i="1"/>
  <c r="J585" i="1"/>
  <c r="J584" i="1"/>
  <c r="J583" i="1"/>
  <c r="J582" i="1"/>
  <c r="J581" i="1"/>
  <c r="J580" i="1"/>
  <c r="J579" i="1"/>
  <c r="J578" i="1"/>
  <c r="J577" i="1"/>
  <c r="J576" i="1"/>
  <c r="J575" i="1"/>
  <c r="J574" i="1"/>
  <c r="J573" i="1"/>
  <c r="J572" i="1"/>
  <c r="J571" i="1"/>
  <c r="J570" i="1"/>
  <c r="J569" i="1"/>
  <c r="J568" i="1"/>
  <c r="J567" i="1"/>
  <c r="J566" i="1"/>
  <c r="J565" i="1"/>
  <c r="J564" i="1"/>
  <c r="J563" i="1"/>
  <c r="J562" i="1"/>
  <c r="J561" i="1"/>
  <c r="J560" i="1"/>
  <c r="J559" i="1"/>
  <c r="J558" i="1"/>
  <c r="J557" i="1"/>
  <c r="J556" i="1"/>
  <c r="J555" i="1"/>
  <c r="J554" i="1"/>
  <c r="J553" i="1"/>
  <c r="J552" i="1"/>
  <c r="J551" i="1"/>
  <c r="J550" i="1"/>
  <c r="J549" i="1"/>
  <c r="J548" i="1"/>
  <c r="J547" i="1"/>
  <c r="J546" i="1"/>
  <c r="J545" i="1"/>
  <c r="J544" i="1"/>
  <c r="J543" i="1"/>
  <c r="J542" i="1"/>
  <c r="J541" i="1"/>
  <c r="J540" i="1"/>
  <c r="J539" i="1"/>
  <c r="J538" i="1"/>
  <c r="J537" i="1"/>
  <c r="J536" i="1"/>
  <c r="J535" i="1"/>
  <c r="J534" i="1"/>
  <c r="J533" i="1"/>
  <c r="J532" i="1"/>
  <c r="J531" i="1"/>
  <c r="J530" i="1"/>
  <c r="J529" i="1"/>
  <c r="J528" i="1"/>
  <c r="J527" i="1"/>
  <c r="J526" i="1"/>
  <c r="J525" i="1"/>
  <c r="J524" i="1"/>
  <c r="J523" i="1"/>
  <c r="J522" i="1"/>
  <c r="J521" i="1"/>
  <c r="J520" i="1"/>
  <c r="J519" i="1"/>
  <c r="J518" i="1"/>
  <c r="J517" i="1"/>
  <c r="J516" i="1"/>
  <c r="J515" i="1"/>
  <c r="J514" i="1"/>
  <c r="J513" i="1"/>
  <c r="J512" i="1"/>
  <c r="J511" i="1"/>
  <c r="J510" i="1"/>
  <c r="J509" i="1"/>
  <c r="J508" i="1"/>
  <c r="J507" i="1"/>
  <c r="J506" i="1"/>
  <c r="J505" i="1"/>
  <c r="J504" i="1"/>
  <c r="J503" i="1"/>
  <c r="J502" i="1"/>
  <c r="J501" i="1"/>
  <c r="J500" i="1"/>
  <c r="J499" i="1"/>
  <c r="J498" i="1"/>
  <c r="J497" i="1"/>
  <c r="J496" i="1"/>
  <c r="J495" i="1"/>
  <c r="J494" i="1"/>
  <c r="J493" i="1"/>
  <c r="J492" i="1"/>
  <c r="J491" i="1"/>
  <c r="J490" i="1"/>
  <c r="J489" i="1"/>
  <c r="J488" i="1"/>
  <c r="J487" i="1"/>
  <c r="J486" i="1"/>
  <c r="J485" i="1"/>
  <c r="J484" i="1"/>
  <c r="J483" i="1"/>
  <c r="J482" i="1"/>
  <c r="J481" i="1"/>
  <c r="J480" i="1"/>
  <c r="J479" i="1"/>
  <c r="J478" i="1"/>
  <c r="J477" i="1"/>
  <c r="J476" i="1"/>
  <c r="J475" i="1"/>
  <c r="J474" i="1"/>
  <c r="J473" i="1"/>
  <c r="J472" i="1"/>
  <c r="J471" i="1"/>
  <c r="J470" i="1"/>
  <c r="J469" i="1"/>
  <c r="J468" i="1"/>
  <c r="J467" i="1"/>
  <c r="J466" i="1"/>
  <c r="J465" i="1"/>
  <c r="J464" i="1"/>
  <c r="J463" i="1"/>
  <c r="J462" i="1"/>
  <c r="J461" i="1"/>
  <c r="J460" i="1"/>
  <c r="J459" i="1"/>
  <c r="J458" i="1"/>
  <c r="J457" i="1"/>
  <c r="J456" i="1"/>
  <c r="J455" i="1"/>
  <c r="J454" i="1"/>
  <c r="J453" i="1"/>
  <c r="J452" i="1"/>
  <c r="J451" i="1"/>
  <c r="J450" i="1"/>
  <c r="J449" i="1"/>
  <c r="J448" i="1"/>
  <c r="J447" i="1"/>
  <c r="J446" i="1"/>
  <c r="J445" i="1"/>
  <c r="J444" i="1"/>
  <c r="J443" i="1"/>
  <c r="J442" i="1"/>
  <c r="J441" i="1"/>
  <c r="J440" i="1"/>
  <c r="J439" i="1"/>
  <c r="J438" i="1"/>
  <c r="J437" i="1"/>
  <c r="J436" i="1"/>
  <c r="J435" i="1"/>
  <c r="J434" i="1"/>
  <c r="J433" i="1"/>
  <c r="J432" i="1"/>
  <c r="J431" i="1"/>
  <c r="J430" i="1"/>
  <c r="J429" i="1"/>
  <c r="J428" i="1"/>
  <c r="J427" i="1"/>
  <c r="J426" i="1"/>
  <c r="J425" i="1"/>
  <c r="J424" i="1"/>
  <c r="J423" i="1"/>
  <c r="J422" i="1"/>
  <c r="J421" i="1"/>
  <c r="J420" i="1"/>
  <c r="J419" i="1"/>
  <c r="J418" i="1"/>
  <c r="J417" i="1"/>
  <c r="J416" i="1"/>
  <c r="J415" i="1"/>
  <c r="J414" i="1"/>
  <c r="J413" i="1"/>
  <c r="J412" i="1"/>
  <c r="J411" i="1"/>
  <c r="J410" i="1"/>
  <c r="J409" i="1"/>
  <c r="J408" i="1"/>
  <c r="J407" i="1"/>
  <c r="J406" i="1"/>
  <c r="J405" i="1"/>
  <c r="J404" i="1"/>
  <c r="J403" i="1"/>
  <c r="J402" i="1"/>
  <c r="J401" i="1"/>
  <c r="J400" i="1"/>
  <c r="J399" i="1"/>
  <c r="J398" i="1"/>
  <c r="J397" i="1"/>
  <c r="J396" i="1"/>
  <c r="J395" i="1"/>
  <c r="J394" i="1"/>
  <c r="J393" i="1"/>
  <c r="J392" i="1"/>
  <c r="J391" i="1"/>
  <c r="J390" i="1"/>
  <c r="J389" i="1"/>
  <c r="J388" i="1"/>
  <c r="J387" i="1"/>
  <c r="J386" i="1"/>
  <c r="J385" i="1"/>
  <c r="J384" i="1"/>
  <c r="J383" i="1"/>
  <c r="J382" i="1"/>
  <c r="J381" i="1"/>
  <c r="J380" i="1"/>
  <c r="J379" i="1"/>
  <c r="J378" i="1"/>
  <c r="J377" i="1"/>
  <c r="J376" i="1"/>
  <c r="J375" i="1"/>
  <c r="J374" i="1"/>
  <c r="J373" i="1"/>
  <c r="J372" i="1"/>
  <c r="J371" i="1"/>
  <c r="J370" i="1"/>
  <c r="J369" i="1"/>
  <c r="J368" i="1"/>
  <c r="J367" i="1"/>
  <c r="J366" i="1"/>
  <c r="J365" i="1"/>
  <c r="J364" i="1"/>
  <c r="J363" i="1"/>
  <c r="J362" i="1"/>
  <c r="J361" i="1"/>
  <c r="J360" i="1"/>
  <c r="J359" i="1"/>
  <c r="J358" i="1"/>
  <c r="J357" i="1"/>
  <c r="J356" i="1"/>
  <c r="J355" i="1"/>
  <c r="J354" i="1"/>
  <c r="J353" i="1"/>
  <c r="J352" i="1"/>
  <c r="J351" i="1"/>
  <c r="J350" i="1"/>
  <c r="J349" i="1"/>
  <c r="J348" i="1"/>
  <c r="J347" i="1"/>
  <c r="J346" i="1"/>
  <c r="J345" i="1"/>
  <c r="J344" i="1"/>
  <c r="J343" i="1"/>
  <c r="J342" i="1"/>
  <c r="J341" i="1"/>
  <c r="J340" i="1"/>
  <c r="J339" i="1"/>
  <c r="J338" i="1"/>
  <c r="J337" i="1"/>
  <c r="J336" i="1"/>
  <c r="J335" i="1"/>
  <c r="J334" i="1"/>
  <c r="J333" i="1"/>
  <c r="J332" i="1"/>
  <c r="J331" i="1"/>
  <c r="J330" i="1"/>
  <c r="J329" i="1"/>
  <c r="J328" i="1"/>
  <c r="J327" i="1"/>
  <c r="J326" i="1"/>
  <c r="J325" i="1"/>
  <c r="J324" i="1"/>
  <c r="J323" i="1"/>
  <c r="J322" i="1"/>
  <c r="J321" i="1"/>
  <c r="J320" i="1"/>
  <c r="J319" i="1"/>
  <c r="J318" i="1"/>
  <c r="J317" i="1"/>
  <c r="J316" i="1"/>
  <c r="J315" i="1"/>
  <c r="J314" i="1"/>
  <c r="J313" i="1"/>
  <c r="J312" i="1"/>
  <c r="J311" i="1"/>
  <c r="J310" i="1"/>
  <c r="J309" i="1"/>
  <c r="J308" i="1"/>
  <c r="J307" i="1"/>
  <c r="J306" i="1"/>
  <c r="J305" i="1"/>
  <c r="J304" i="1"/>
  <c r="J303" i="1"/>
  <c r="J302" i="1"/>
  <c r="J301" i="1"/>
  <c r="J300" i="1"/>
  <c r="J299" i="1"/>
  <c r="J298" i="1"/>
  <c r="J297" i="1"/>
  <c r="J296" i="1"/>
  <c r="J295" i="1"/>
  <c r="J294" i="1"/>
  <c r="J293" i="1"/>
  <c r="J292" i="1"/>
  <c r="J291" i="1"/>
  <c r="J290" i="1"/>
  <c r="J289" i="1"/>
  <c r="J288" i="1"/>
  <c r="J287" i="1"/>
  <c r="J286" i="1"/>
  <c r="J285" i="1"/>
  <c r="J284" i="1"/>
  <c r="J283" i="1"/>
  <c r="J282" i="1"/>
  <c r="J281" i="1"/>
  <c r="J280" i="1"/>
  <c r="J279" i="1"/>
  <c r="J278" i="1"/>
  <c r="J277" i="1"/>
  <c r="J276" i="1"/>
  <c r="J275" i="1"/>
  <c r="J274" i="1"/>
  <c r="J273" i="1"/>
  <c r="J272" i="1"/>
  <c r="J271" i="1"/>
  <c r="J270" i="1"/>
  <c r="J269" i="1"/>
  <c r="J268" i="1"/>
  <c r="J267" i="1"/>
  <c r="J266" i="1"/>
  <c r="J265" i="1"/>
  <c r="J264" i="1"/>
  <c r="J263" i="1"/>
  <c r="J262" i="1"/>
  <c r="J261" i="1"/>
  <c r="J260" i="1"/>
  <c r="J259" i="1"/>
  <c r="J258" i="1"/>
  <c r="J257" i="1"/>
  <c r="J256" i="1"/>
  <c r="J255" i="1"/>
  <c r="J254" i="1"/>
  <c r="J253" i="1"/>
  <c r="J252" i="1"/>
  <c r="J251" i="1"/>
  <c r="J250" i="1"/>
  <c r="J249" i="1"/>
  <c r="J248" i="1"/>
  <c r="J247" i="1"/>
  <c r="J246" i="1"/>
  <c r="J245" i="1"/>
  <c r="J244" i="1"/>
  <c r="J243" i="1"/>
  <c r="J242" i="1"/>
  <c r="J241" i="1"/>
  <c r="J240" i="1"/>
  <c r="J239" i="1"/>
  <c r="J238" i="1"/>
  <c r="J237" i="1"/>
  <c r="J236" i="1"/>
  <c r="J235" i="1"/>
  <c r="J234" i="1"/>
  <c r="J233" i="1"/>
  <c r="J232" i="1"/>
  <c r="J231" i="1"/>
  <c r="J230" i="1"/>
  <c r="J229" i="1"/>
  <c r="J228" i="1"/>
  <c r="J227" i="1"/>
  <c r="J226" i="1"/>
  <c r="J225" i="1"/>
  <c r="J224" i="1"/>
  <c r="J223" i="1"/>
  <c r="J222" i="1"/>
  <c r="J221" i="1"/>
  <c r="J220" i="1"/>
  <c r="J219" i="1"/>
  <c r="J218" i="1"/>
  <c r="J217" i="1"/>
  <c r="J216" i="1"/>
  <c r="J215" i="1"/>
  <c r="J214" i="1"/>
  <c r="J213" i="1"/>
  <c r="J212" i="1"/>
  <c r="J211" i="1"/>
  <c r="J210" i="1"/>
  <c r="J209" i="1"/>
  <c r="J208" i="1"/>
  <c r="J207" i="1"/>
  <c r="J206" i="1"/>
  <c r="J205" i="1"/>
  <c r="J204" i="1"/>
  <c r="J203" i="1"/>
  <c r="J202" i="1"/>
  <c r="J201" i="1"/>
  <c r="J200" i="1"/>
  <c r="J199" i="1"/>
  <c r="J198" i="1"/>
  <c r="J197" i="1"/>
  <c r="J196" i="1"/>
  <c r="J195" i="1"/>
  <c r="J194" i="1"/>
  <c r="J193" i="1"/>
  <c r="J192" i="1"/>
  <c r="J191" i="1"/>
  <c r="J190" i="1"/>
  <c r="J189" i="1"/>
  <c r="J188" i="1"/>
  <c r="J187" i="1"/>
  <c r="J186" i="1"/>
  <c r="J185" i="1"/>
  <c r="J184" i="1"/>
  <c r="J183" i="1"/>
  <c r="J182" i="1"/>
  <c r="J181" i="1"/>
  <c r="J180" i="1"/>
  <c r="J179" i="1"/>
  <c r="J178" i="1"/>
  <c r="J177" i="1"/>
  <c r="J176" i="1"/>
  <c r="J175" i="1"/>
  <c r="J174" i="1"/>
  <c r="J173" i="1"/>
  <c r="J172" i="1"/>
  <c r="J171" i="1"/>
  <c r="J170" i="1"/>
  <c r="J169" i="1"/>
  <c r="J168" i="1"/>
  <c r="J167" i="1"/>
  <c r="J166" i="1"/>
  <c r="J165" i="1"/>
  <c r="J164" i="1"/>
  <c r="J163" i="1"/>
  <c r="J162" i="1"/>
  <c r="J161" i="1"/>
  <c r="J160" i="1"/>
  <c r="J159" i="1"/>
  <c r="J158" i="1"/>
  <c r="J157" i="1"/>
  <c r="J156" i="1"/>
  <c r="J155" i="1"/>
  <c r="J154" i="1"/>
  <c r="J153" i="1"/>
  <c r="J152" i="1"/>
  <c r="J151" i="1"/>
  <c r="J150" i="1"/>
  <c r="J149" i="1"/>
  <c r="J148"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6" i="1"/>
  <c r="J5" i="1"/>
  <c r="J4" i="1"/>
  <c r="J3" i="1"/>
  <c r="J2" i="1"/>
  <c r="H1902" i="1"/>
  <c r="H1901" i="1"/>
  <c r="H1900" i="1"/>
  <c r="H1899" i="1"/>
  <c r="H1898" i="1"/>
  <c r="H1897" i="1"/>
  <c r="H1896" i="1"/>
  <c r="H1895" i="1"/>
  <c r="H1894" i="1"/>
  <c r="H1893" i="1"/>
  <c r="H1892" i="1"/>
  <c r="H1891" i="1"/>
  <c r="H1890" i="1"/>
  <c r="H1889" i="1"/>
  <c r="H1888" i="1"/>
  <c r="H1887" i="1"/>
  <c r="H1886" i="1"/>
  <c r="H1885" i="1"/>
  <c r="H1884" i="1"/>
  <c r="H1883" i="1"/>
  <c r="H1882" i="1"/>
  <c r="H1881" i="1"/>
  <c r="H1880" i="1"/>
  <c r="H1879" i="1"/>
  <c r="H1878" i="1"/>
  <c r="H1877" i="1"/>
  <c r="H1876" i="1"/>
  <c r="H1875" i="1"/>
  <c r="H1874" i="1"/>
  <c r="H1873" i="1"/>
  <c r="H1872" i="1"/>
  <c r="H1871" i="1"/>
  <c r="H1870" i="1"/>
  <c r="H1869" i="1"/>
  <c r="H1868" i="1"/>
  <c r="H1867" i="1"/>
  <c r="H1866" i="1"/>
  <c r="H1865" i="1"/>
  <c r="H1864" i="1"/>
  <c r="H1863" i="1"/>
  <c r="H1862" i="1"/>
  <c r="H1861" i="1"/>
  <c r="H1860" i="1"/>
  <c r="H1859" i="1"/>
  <c r="H1858" i="1"/>
  <c r="H1857" i="1"/>
  <c r="H1856" i="1"/>
  <c r="H1855" i="1"/>
  <c r="H1854" i="1"/>
  <c r="H1853" i="1"/>
  <c r="H1852" i="1"/>
  <c r="H1851" i="1"/>
  <c r="H1850" i="1"/>
  <c r="H1849" i="1"/>
  <c r="H1848" i="1"/>
  <c r="H1847" i="1"/>
  <c r="H1846" i="1"/>
  <c r="H1845" i="1"/>
  <c r="H1844" i="1"/>
  <c r="H1843" i="1"/>
  <c r="H1842" i="1"/>
  <c r="H1841" i="1"/>
  <c r="H1840" i="1"/>
  <c r="H1839" i="1"/>
  <c r="H1838" i="1"/>
  <c r="H1837" i="1"/>
  <c r="H1836" i="1"/>
  <c r="H1835" i="1"/>
  <c r="H1834" i="1"/>
  <c r="H1833" i="1"/>
  <c r="H1832" i="1"/>
  <c r="H1831" i="1"/>
  <c r="H1830" i="1"/>
  <c r="H1829" i="1"/>
  <c r="H1828" i="1"/>
  <c r="H1827" i="1"/>
  <c r="H1826" i="1"/>
  <c r="H1825" i="1"/>
  <c r="H1824" i="1"/>
  <c r="H1823" i="1"/>
  <c r="H1822" i="1"/>
  <c r="H1821" i="1"/>
  <c r="H1820" i="1"/>
  <c r="H1819" i="1"/>
  <c r="H1818" i="1"/>
  <c r="H1817" i="1"/>
  <c r="H1816" i="1"/>
  <c r="H1815" i="1"/>
  <c r="H1814" i="1"/>
  <c r="H1813" i="1"/>
  <c r="H1812" i="1"/>
  <c r="H1811" i="1"/>
  <c r="H1810" i="1"/>
  <c r="H1809" i="1"/>
  <c r="H1808" i="1"/>
  <c r="H1807" i="1"/>
  <c r="H1806" i="1"/>
  <c r="H1805" i="1"/>
  <c r="H1804" i="1"/>
  <c r="H1803" i="1"/>
  <c r="H1802" i="1"/>
  <c r="H1801" i="1"/>
  <c r="H1800" i="1"/>
  <c r="H1799" i="1"/>
  <c r="H1798" i="1"/>
  <c r="H1797" i="1"/>
  <c r="H1796" i="1"/>
  <c r="H1795" i="1"/>
  <c r="H1794" i="1"/>
  <c r="H1793" i="1"/>
  <c r="H1792" i="1"/>
  <c r="H1791" i="1"/>
  <c r="H1790" i="1"/>
  <c r="H1789" i="1"/>
  <c r="H1788" i="1"/>
  <c r="H1787" i="1"/>
  <c r="H1786" i="1"/>
  <c r="H1785" i="1"/>
  <c r="H1784" i="1"/>
  <c r="H1783" i="1"/>
  <c r="H1782" i="1"/>
  <c r="H1781" i="1"/>
  <c r="H1780" i="1"/>
  <c r="H1779" i="1"/>
  <c r="H1778" i="1"/>
  <c r="H1777" i="1"/>
  <c r="H1776" i="1"/>
  <c r="H1775" i="1"/>
  <c r="H1774" i="1"/>
  <c r="H1773" i="1"/>
  <c r="H1772" i="1"/>
  <c r="H1771" i="1"/>
  <c r="H1770" i="1"/>
  <c r="H1769" i="1"/>
  <c r="H1768" i="1"/>
  <c r="H1767" i="1"/>
  <c r="H1766" i="1"/>
  <c r="H1765" i="1"/>
  <c r="H1764" i="1"/>
  <c r="H1763" i="1"/>
  <c r="H1762" i="1"/>
  <c r="H1761" i="1"/>
  <c r="H1760" i="1"/>
  <c r="H1759" i="1"/>
  <c r="H1758" i="1"/>
  <c r="H1757" i="1"/>
  <c r="H1756" i="1"/>
  <c r="H1755" i="1"/>
  <c r="H1754" i="1"/>
  <c r="H1753" i="1"/>
  <c r="H1752" i="1"/>
  <c r="H1751" i="1"/>
  <c r="H1750" i="1"/>
  <c r="H1749" i="1"/>
  <c r="H1748" i="1"/>
  <c r="H1747" i="1"/>
  <c r="H1746" i="1"/>
  <c r="H1745" i="1"/>
  <c r="H1744" i="1"/>
  <c r="H1743" i="1"/>
  <c r="H1742" i="1"/>
  <c r="H1741" i="1"/>
  <c r="H1740" i="1"/>
  <c r="H1739" i="1"/>
  <c r="H1738" i="1"/>
  <c r="H1737" i="1"/>
  <c r="H1736" i="1"/>
  <c r="H1735" i="1"/>
  <c r="H1734" i="1"/>
  <c r="H1733" i="1"/>
  <c r="H1732" i="1"/>
  <c r="H1731" i="1"/>
  <c r="H1730" i="1"/>
  <c r="H1729" i="1"/>
  <c r="H1728" i="1"/>
  <c r="H1727" i="1"/>
  <c r="H1726" i="1"/>
  <c r="H1725" i="1"/>
  <c r="H1724" i="1"/>
  <c r="H1723" i="1"/>
  <c r="H1722" i="1"/>
  <c r="H1721" i="1"/>
  <c r="H1720" i="1"/>
  <c r="H1719" i="1"/>
  <c r="H1718" i="1"/>
  <c r="H1717" i="1"/>
  <c r="H1716" i="1"/>
  <c r="H1715" i="1"/>
  <c r="H1714" i="1"/>
  <c r="H1713" i="1"/>
  <c r="H1712" i="1"/>
  <c r="H1711" i="1"/>
  <c r="H1710" i="1"/>
  <c r="H1709" i="1"/>
  <c r="H1708" i="1"/>
  <c r="H1707" i="1"/>
  <c r="H1706" i="1"/>
  <c r="H1705" i="1"/>
  <c r="H1704" i="1"/>
  <c r="H1703" i="1"/>
  <c r="H1702" i="1"/>
  <c r="H1701" i="1"/>
  <c r="H1700" i="1"/>
  <c r="H1699" i="1"/>
  <c r="H1698" i="1"/>
  <c r="H1697" i="1"/>
  <c r="H1696" i="1"/>
  <c r="H1695" i="1"/>
  <c r="H1694" i="1"/>
  <c r="H1693" i="1"/>
  <c r="H1692" i="1"/>
  <c r="H1691" i="1"/>
  <c r="H1690" i="1"/>
  <c r="H1689" i="1"/>
  <c r="H1688" i="1"/>
  <c r="H1687" i="1"/>
  <c r="H1686" i="1"/>
  <c r="H1685" i="1"/>
  <c r="H1684" i="1"/>
  <c r="H1683" i="1"/>
  <c r="H1682" i="1"/>
  <c r="H1681" i="1"/>
  <c r="H1680" i="1"/>
  <c r="H1679" i="1"/>
  <c r="H1678" i="1"/>
  <c r="H1677" i="1"/>
  <c r="H1676" i="1"/>
  <c r="H1675" i="1"/>
  <c r="H1674" i="1"/>
  <c r="H1673" i="1"/>
  <c r="H1672" i="1"/>
  <c r="H1671" i="1"/>
  <c r="H1670" i="1"/>
  <c r="H1669" i="1"/>
  <c r="H1668" i="1"/>
  <c r="H1667" i="1"/>
  <c r="H1666" i="1"/>
  <c r="H1665" i="1"/>
  <c r="H1664" i="1"/>
  <c r="H1663" i="1"/>
  <c r="H1662" i="1"/>
  <c r="H1661" i="1"/>
  <c r="H1660" i="1"/>
  <c r="H1659" i="1"/>
  <c r="H1658" i="1"/>
  <c r="H1657" i="1"/>
  <c r="H1656" i="1"/>
  <c r="H1655" i="1"/>
  <c r="H1654" i="1"/>
  <c r="H1653" i="1"/>
  <c r="H1652" i="1"/>
  <c r="H1651" i="1"/>
  <c r="H1650" i="1"/>
  <c r="H1649" i="1"/>
  <c r="H1648" i="1"/>
  <c r="H1647" i="1"/>
  <c r="H1646" i="1"/>
  <c r="H1645" i="1"/>
  <c r="H1644" i="1"/>
  <c r="H1643" i="1"/>
  <c r="H1642" i="1"/>
  <c r="H1641" i="1"/>
  <c r="H1640" i="1"/>
  <c r="H1639" i="1"/>
  <c r="H1638" i="1"/>
  <c r="H1637" i="1"/>
  <c r="H1636" i="1"/>
  <c r="H1635" i="1"/>
  <c r="H1634" i="1"/>
  <c r="H1633" i="1"/>
  <c r="H1632" i="1"/>
  <c r="H1631" i="1"/>
  <c r="H1630" i="1"/>
  <c r="H1629" i="1"/>
  <c r="H1628" i="1"/>
  <c r="H1627" i="1"/>
  <c r="H1626" i="1"/>
  <c r="H1625" i="1"/>
  <c r="H1624" i="1"/>
  <c r="H1623" i="1"/>
  <c r="H1622" i="1"/>
  <c r="H1621" i="1"/>
  <c r="H1620" i="1"/>
  <c r="H1619" i="1"/>
  <c r="H1618" i="1"/>
  <c r="H1617" i="1"/>
  <c r="H1616" i="1"/>
  <c r="H1615" i="1"/>
  <c r="H1614" i="1"/>
  <c r="H1613" i="1"/>
  <c r="H1612" i="1"/>
  <c r="H1611" i="1"/>
  <c r="H1610" i="1"/>
  <c r="H1609" i="1"/>
  <c r="H1608" i="1"/>
  <c r="H1607" i="1"/>
  <c r="H1606" i="1"/>
  <c r="H1605" i="1"/>
  <c r="H1604" i="1"/>
  <c r="H1603" i="1"/>
  <c r="H1602" i="1"/>
  <c r="H1601" i="1"/>
  <c r="H1600" i="1"/>
  <c r="H1599" i="1"/>
  <c r="H1598" i="1"/>
  <c r="H1597" i="1"/>
  <c r="H1596" i="1"/>
  <c r="H1595" i="1"/>
  <c r="H1594" i="1"/>
  <c r="H1593" i="1"/>
  <c r="H1592" i="1"/>
  <c r="H1591" i="1"/>
  <c r="H1590" i="1"/>
  <c r="H1589" i="1"/>
  <c r="H1588" i="1"/>
  <c r="H1587" i="1"/>
  <c r="H1586" i="1"/>
  <c r="H1585" i="1"/>
  <c r="H1584" i="1"/>
  <c r="H1583" i="1"/>
  <c r="H1582" i="1"/>
  <c r="H1581" i="1"/>
  <c r="H1580" i="1"/>
  <c r="H1579" i="1"/>
  <c r="H1578" i="1"/>
  <c r="H1577" i="1"/>
  <c r="H1576" i="1"/>
  <c r="H1575" i="1"/>
  <c r="H1574" i="1"/>
  <c r="H1573" i="1"/>
  <c r="H1572" i="1"/>
  <c r="H1571" i="1"/>
  <c r="H1570" i="1"/>
  <c r="H1569" i="1"/>
  <c r="H1568" i="1"/>
  <c r="H1567" i="1"/>
  <c r="H1566" i="1"/>
  <c r="H1565" i="1"/>
  <c r="H1564" i="1"/>
  <c r="H1563" i="1"/>
  <c r="H1562" i="1"/>
  <c r="H1561" i="1"/>
  <c r="H1560" i="1"/>
  <c r="H1559" i="1"/>
  <c r="H1558" i="1"/>
  <c r="H1557" i="1"/>
  <c r="H1556" i="1"/>
  <c r="H1555" i="1"/>
  <c r="H1554" i="1"/>
  <c r="H1553" i="1"/>
  <c r="H1552" i="1"/>
  <c r="H1551" i="1"/>
  <c r="H1550" i="1"/>
  <c r="H1549" i="1"/>
  <c r="H1548" i="1"/>
  <c r="H1547" i="1"/>
  <c r="H1546" i="1"/>
  <c r="H1545" i="1"/>
  <c r="H1544" i="1"/>
  <c r="H1543" i="1"/>
  <c r="H1542" i="1"/>
  <c r="H1541" i="1"/>
  <c r="H1540" i="1"/>
  <c r="H1539" i="1"/>
  <c r="H1538" i="1"/>
  <c r="H1537" i="1"/>
  <c r="H1536" i="1"/>
  <c r="H1535" i="1"/>
  <c r="H1534" i="1"/>
  <c r="H1533" i="1"/>
  <c r="H1532" i="1"/>
  <c r="H1531" i="1"/>
  <c r="H1530" i="1"/>
  <c r="H1529" i="1"/>
  <c r="H1528" i="1"/>
  <c r="H1527" i="1"/>
  <c r="H1526" i="1"/>
  <c r="H1525" i="1"/>
  <c r="H1524" i="1"/>
  <c r="H1523" i="1"/>
  <c r="H1522" i="1"/>
  <c r="H1521" i="1"/>
  <c r="H1520" i="1"/>
  <c r="H1519" i="1"/>
  <c r="H1518" i="1"/>
  <c r="H1517" i="1"/>
  <c r="H1516" i="1"/>
  <c r="H1515" i="1"/>
  <c r="H1514" i="1"/>
  <c r="H1513" i="1"/>
  <c r="H1512" i="1"/>
  <c r="H1511" i="1"/>
  <c r="H1510" i="1"/>
  <c r="H1509" i="1"/>
  <c r="H1508" i="1"/>
  <c r="H1507" i="1"/>
  <c r="H1506" i="1"/>
  <c r="H1505" i="1"/>
  <c r="H1504" i="1"/>
  <c r="H1503" i="1"/>
  <c r="H1502" i="1"/>
  <c r="H1501" i="1"/>
  <c r="H1500" i="1"/>
  <c r="H1499" i="1"/>
  <c r="H1498" i="1"/>
  <c r="H1497" i="1"/>
  <c r="H1496" i="1"/>
  <c r="H1495" i="1"/>
  <c r="H1494" i="1"/>
  <c r="H1493" i="1"/>
  <c r="H1492" i="1"/>
  <c r="H1491" i="1"/>
  <c r="H1490" i="1"/>
  <c r="H1489" i="1"/>
  <c r="H1488" i="1"/>
  <c r="H1487" i="1"/>
  <c r="H1486" i="1"/>
  <c r="H1485" i="1"/>
  <c r="H1484" i="1"/>
  <c r="H1483" i="1"/>
  <c r="H1482" i="1"/>
  <c r="H1481" i="1"/>
  <c r="H1480" i="1"/>
  <c r="H1479" i="1"/>
  <c r="H1478" i="1"/>
  <c r="H1477" i="1"/>
  <c r="H1476" i="1"/>
  <c r="H1475" i="1"/>
  <c r="H1474" i="1"/>
  <c r="H1473" i="1"/>
  <c r="H1472" i="1"/>
  <c r="H1471" i="1"/>
  <c r="H1470" i="1"/>
  <c r="H1469" i="1"/>
  <c r="H1468" i="1"/>
  <c r="H1467" i="1"/>
  <c r="H1466" i="1"/>
  <c r="H1465" i="1"/>
  <c r="H1464" i="1"/>
  <c r="H1463" i="1"/>
  <c r="H1462" i="1"/>
  <c r="H1461" i="1"/>
  <c r="H1460" i="1"/>
  <c r="H1459" i="1"/>
  <c r="H1458" i="1"/>
  <c r="H1457" i="1"/>
  <c r="H1456" i="1"/>
  <c r="H1455" i="1"/>
  <c r="H1454" i="1"/>
  <c r="H1453" i="1"/>
  <c r="H1452" i="1"/>
  <c r="H1451" i="1"/>
  <c r="H1450" i="1"/>
  <c r="H1449" i="1"/>
  <c r="H1448" i="1"/>
  <c r="H1447" i="1"/>
  <c r="H1446" i="1"/>
  <c r="H1445" i="1"/>
  <c r="H1444" i="1"/>
  <c r="H1443" i="1"/>
  <c r="H1442" i="1"/>
  <c r="H1441" i="1"/>
  <c r="H1440" i="1"/>
  <c r="H1439" i="1"/>
  <c r="H1438" i="1"/>
  <c r="H1437" i="1"/>
  <c r="H1436" i="1"/>
  <c r="H1435" i="1"/>
  <c r="H1434" i="1"/>
  <c r="H1433" i="1"/>
  <c r="H1432" i="1"/>
  <c r="H1431" i="1"/>
  <c r="H1430" i="1"/>
  <c r="H1429" i="1"/>
  <c r="H1428" i="1"/>
  <c r="H1427" i="1"/>
  <c r="H1426" i="1"/>
  <c r="H1425" i="1"/>
  <c r="H1424" i="1"/>
  <c r="H1423" i="1"/>
  <c r="H1422" i="1"/>
  <c r="H1421" i="1"/>
  <c r="H1420" i="1"/>
  <c r="H1419" i="1"/>
  <c r="H1418" i="1"/>
  <c r="H1417" i="1"/>
  <c r="H1416" i="1"/>
  <c r="H1415" i="1"/>
  <c r="H1414" i="1"/>
  <c r="H1413" i="1"/>
  <c r="H1412" i="1"/>
  <c r="H1411" i="1"/>
  <c r="H1410" i="1"/>
  <c r="H1409" i="1"/>
  <c r="H1408" i="1"/>
  <c r="H1407" i="1"/>
  <c r="H1406" i="1"/>
  <c r="H1405" i="1"/>
  <c r="H1404" i="1"/>
  <c r="H1403" i="1"/>
  <c r="H1402" i="1"/>
  <c r="H1401" i="1"/>
  <c r="H1400" i="1"/>
  <c r="H1399" i="1"/>
  <c r="H1398" i="1"/>
  <c r="H1397" i="1"/>
  <c r="H1396" i="1"/>
  <c r="H1395" i="1"/>
  <c r="H1394" i="1"/>
  <c r="H1393" i="1"/>
  <c r="H1392" i="1"/>
  <c r="H1391" i="1"/>
  <c r="H1390" i="1"/>
  <c r="H1389" i="1"/>
  <c r="H1388" i="1"/>
  <c r="H1387" i="1"/>
  <c r="H1386" i="1"/>
  <c r="H1385" i="1"/>
  <c r="H1384" i="1"/>
  <c r="H1383" i="1"/>
  <c r="H1382" i="1"/>
  <c r="H1381" i="1"/>
  <c r="H1380" i="1"/>
  <c r="H1379" i="1"/>
  <c r="H1378" i="1"/>
  <c r="H1377" i="1"/>
  <c r="H1376" i="1"/>
  <c r="H1375" i="1"/>
  <c r="H1374" i="1"/>
  <c r="H1373" i="1"/>
  <c r="H1372" i="1"/>
  <c r="H1371" i="1"/>
  <c r="H1370" i="1"/>
  <c r="H1369" i="1"/>
  <c r="H1368" i="1"/>
  <c r="H1367" i="1"/>
  <c r="H1366" i="1"/>
  <c r="H1365" i="1"/>
  <c r="H1364" i="1"/>
  <c r="H1363" i="1"/>
  <c r="H1362" i="1"/>
  <c r="H1361" i="1"/>
  <c r="H1360" i="1"/>
  <c r="H1359" i="1"/>
  <c r="H1358" i="1"/>
  <c r="H1357" i="1"/>
  <c r="H1356" i="1"/>
  <c r="H1355" i="1"/>
  <c r="H1354" i="1"/>
  <c r="H1353" i="1"/>
  <c r="H1352" i="1"/>
  <c r="H1351" i="1"/>
  <c r="H1350" i="1"/>
  <c r="H1349" i="1"/>
  <c r="H1348" i="1"/>
  <c r="H1347" i="1"/>
  <c r="H1346" i="1"/>
  <c r="H1345" i="1"/>
  <c r="H1344" i="1"/>
  <c r="H1343" i="1"/>
  <c r="H1342" i="1"/>
  <c r="H1341" i="1"/>
  <c r="H1340" i="1"/>
  <c r="H1339" i="1"/>
  <c r="H1338" i="1"/>
  <c r="H1337" i="1"/>
  <c r="H1336" i="1"/>
  <c r="H1335" i="1"/>
  <c r="H1334" i="1"/>
  <c r="H1333" i="1"/>
  <c r="H1332" i="1"/>
  <c r="H1331" i="1"/>
  <c r="H1330" i="1"/>
  <c r="H1329" i="1"/>
  <c r="H1328" i="1"/>
  <c r="H1327" i="1"/>
  <c r="H1326" i="1"/>
  <c r="H1325" i="1"/>
  <c r="H1324" i="1"/>
  <c r="H1323" i="1"/>
  <c r="H1322" i="1"/>
  <c r="H1321" i="1"/>
  <c r="H1320" i="1"/>
  <c r="H1319" i="1"/>
  <c r="H1318" i="1"/>
  <c r="H1317" i="1"/>
  <c r="H1316" i="1"/>
  <c r="H1315" i="1"/>
  <c r="H1314" i="1"/>
  <c r="H1313" i="1"/>
  <c r="H1312" i="1"/>
  <c r="H1311" i="1"/>
  <c r="H1310" i="1"/>
  <c r="H1309" i="1"/>
  <c r="H1308" i="1"/>
  <c r="H1307" i="1"/>
  <c r="H1306" i="1"/>
  <c r="H1305" i="1"/>
  <c r="H1304" i="1"/>
  <c r="H1303" i="1"/>
  <c r="H1302" i="1"/>
  <c r="H1301" i="1"/>
  <c r="H1300" i="1"/>
  <c r="H1299" i="1"/>
  <c r="H1298" i="1"/>
  <c r="H1297" i="1"/>
  <c r="H1296" i="1"/>
  <c r="H1295" i="1"/>
  <c r="H1294" i="1"/>
  <c r="H1293" i="1"/>
  <c r="H1292" i="1"/>
  <c r="H1291" i="1"/>
  <c r="H1290" i="1"/>
  <c r="H1289" i="1"/>
  <c r="H1288" i="1"/>
  <c r="H1287" i="1"/>
  <c r="H1286" i="1"/>
  <c r="H1285" i="1"/>
  <c r="H1284" i="1"/>
  <c r="H1283" i="1"/>
  <c r="H1282" i="1"/>
  <c r="H1281" i="1"/>
  <c r="H1280" i="1"/>
  <c r="H1279" i="1"/>
  <c r="H1278" i="1"/>
  <c r="H1277" i="1"/>
  <c r="H1276" i="1"/>
  <c r="H1275" i="1"/>
  <c r="H1274" i="1"/>
  <c r="H1273" i="1"/>
  <c r="H1272" i="1"/>
  <c r="H1271" i="1"/>
  <c r="H1270" i="1"/>
  <c r="H1269" i="1"/>
  <c r="H1268" i="1"/>
  <c r="H1267" i="1"/>
  <c r="H1266" i="1"/>
  <c r="H1265" i="1"/>
  <c r="H1264" i="1"/>
  <c r="H1263" i="1"/>
  <c r="H1262" i="1"/>
  <c r="H1261" i="1"/>
  <c r="H1260" i="1"/>
  <c r="H1259" i="1"/>
  <c r="H1258" i="1"/>
  <c r="H1257" i="1"/>
  <c r="H1256" i="1"/>
  <c r="H1255" i="1"/>
  <c r="H1254" i="1"/>
  <c r="H1253" i="1"/>
  <c r="H1252" i="1"/>
  <c r="H1251" i="1"/>
  <c r="H1250" i="1"/>
  <c r="H1249" i="1"/>
  <c r="H1248" i="1"/>
  <c r="H1247" i="1"/>
  <c r="H1246" i="1"/>
  <c r="H1245" i="1"/>
  <c r="H1244" i="1"/>
  <c r="H1243" i="1"/>
  <c r="H1242" i="1"/>
  <c r="H1241" i="1"/>
  <c r="H1240" i="1"/>
  <c r="H1239" i="1"/>
  <c r="H1238" i="1"/>
  <c r="H1237" i="1"/>
  <c r="H1236" i="1"/>
  <c r="H1235" i="1"/>
  <c r="H1234" i="1"/>
  <c r="H1233" i="1"/>
  <c r="H1232" i="1"/>
  <c r="H1231" i="1"/>
  <c r="H1230" i="1"/>
  <c r="H1229" i="1"/>
  <c r="H1228" i="1"/>
  <c r="H1227" i="1"/>
  <c r="H1226" i="1"/>
  <c r="H1225" i="1"/>
  <c r="H1224" i="1"/>
  <c r="H1223" i="1"/>
  <c r="H1222" i="1"/>
  <c r="H1221" i="1"/>
  <c r="H1220" i="1"/>
  <c r="H1219" i="1"/>
  <c r="H1218" i="1"/>
  <c r="H1217" i="1"/>
  <c r="H1216" i="1"/>
  <c r="H1215" i="1"/>
  <c r="H1214" i="1"/>
  <c r="H1213" i="1"/>
  <c r="H1212" i="1"/>
  <c r="H1211" i="1"/>
  <c r="H1210" i="1"/>
  <c r="H1209" i="1"/>
  <c r="H1208" i="1"/>
  <c r="H1207" i="1"/>
  <c r="H1206" i="1"/>
  <c r="H1205" i="1"/>
  <c r="H1204" i="1"/>
  <c r="H1203" i="1"/>
  <c r="H1202" i="1"/>
  <c r="H1201" i="1"/>
  <c r="H1200" i="1"/>
  <c r="H1199" i="1"/>
  <c r="H1198" i="1"/>
  <c r="H1197" i="1"/>
  <c r="H1196" i="1"/>
  <c r="H1195" i="1"/>
  <c r="H1194" i="1"/>
  <c r="H1193" i="1"/>
  <c r="H1192" i="1"/>
  <c r="H1191" i="1"/>
  <c r="H1190" i="1"/>
  <c r="H1189" i="1"/>
  <c r="H1188" i="1"/>
  <c r="H1187" i="1"/>
  <c r="H1186" i="1"/>
  <c r="H1185" i="1"/>
  <c r="H1184" i="1"/>
  <c r="H1183" i="1"/>
  <c r="H1182" i="1"/>
  <c r="H1181" i="1"/>
  <c r="H1180" i="1"/>
  <c r="H1179" i="1"/>
  <c r="H1178" i="1"/>
  <c r="H1177" i="1"/>
  <c r="H1176" i="1"/>
  <c r="H1175" i="1"/>
  <c r="H1174" i="1"/>
  <c r="H1173" i="1"/>
  <c r="H1172" i="1"/>
  <c r="H1171" i="1"/>
  <c r="H1170" i="1"/>
  <c r="H1169" i="1"/>
  <c r="H1168" i="1"/>
  <c r="H1167" i="1"/>
  <c r="H1166" i="1"/>
  <c r="H1165" i="1"/>
  <c r="H1164" i="1"/>
  <c r="H1163" i="1"/>
  <c r="H1162" i="1"/>
  <c r="H1161" i="1"/>
  <c r="H1160" i="1"/>
  <c r="H1159" i="1"/>
  <c r="H1158" i="1"/>
  <c r="H1157" i="1"/>
  <c r="H1156" i="1"/>
  <c r="H1155" i="1"/>
  <c r="H1154" i="1"/>
  <c r="H1153" i="1"/>
  <c r="H1152" i="1"/>
  <c r="H1151" i="1"/>
  <c r="H1150" i="1"/>
  <c r="H1149" i="1"/>
  <c r="H1148" i="1"/>
  <c r="H1147" i="1"/>
  <c r="H1146" i="1"/>
  <c r="H1145" i="1"/>
  <c r="H1144" i="1"/>
  <c r="H1143" i="1"/>
  <c r="H1142" i="1"/>
  <c r="H1141" i="1"/>
  <c r="H1140" i="1"/>
  <c r="H1139" i="1"/>
  <c r="H1138" i="1"/>
  <c r="H1137" i="1"/>
  <c r="H1136" i="1"/>
  <c r="H1135" i="1"/>
  <c r="H1134" i="1"/>
  <c r="H1133" i="1"/>
  <c r="H1132" i="1"/>
  <c r="H1131" i="1"/>
  <c r="H1130" i="1"/>
  <c r="H1129" i="1"/>
  <c r="H1128" i="1"/>
  <c r="H1127" i="1"/>
  <c r="H1126" i="1"/>
  <c r="H1125" i="1"/>
  <c r="H1124" i="1"/>
  <c r="H1123" i="1"/>
  <c r="H1122" i="1"/>
  <c r="H1121" i="1"/>
  <c r="H1120" i="1"/>
  <c r="H1119" i="1"/>
  <c r="H1118" i="1"/>
  <c r="H1117" i="1"/>
  <c r="H1116" i="1"/>
  <c r="H1115" i="1"/>
  <c r="H1114" i="1"/>
  <c r="H1113" i="1"/>
  <c r="H1112" i="1"/>
  <c r="H1111" i="1"/>
  <c r="H1110" i="1"/>
  <c r="H1109" i="1"/>
  <c r="H1108" i="1"/>
  <c r="H1107" i="1"/>
  <c r="H1106" i="1"/>
  <c r="H1105" i="1"/>
  <c r="H1104" i="1"/>
  <c r="H1103" i="1"/>
  <c r="H1102" i="1"/>
  <c r="H1101" i="1"/>
  <c r="H1100" i="1"/>
  <c r="H1099" i="1"/>
  <c r="H1098" i="1"/>
  <c r="H1097" i="1"/>
  <c r="H1096" i="1"/>
  <c r="H1095" i="1"/>
  <c r="H1094" i="1"/>
  <c r="H1093" i="1"/>
  <c r="H1092" i="1"/>
  <c r="H1091" i="1"/>
  <c r="H1090" i="1"/>
  <c r="H1089" i="1"/>
  <c r="H1088" i="1"/>
  <c r="H1087" i="1"/>
  <c r="H1086" i="1"/>
  <c r="H1085" i="1"/>
  <c r="H1084" i="1"/>
  <c r="H1083" i="1"/>
  <c r="H1082" i="1"/>
  <c r="H1081" i="1"/>
  <c r="H1080" i="1"/>
  <c r="H1079" i="1"/>
  <c r="H1078" i="1"/>
  <c r="H1077" i="1"/>
  <c r="H1076" i="1"/>
  <c r="H1075" i="1"/>
  <c r="H1074" i="1"/>
  <c r="H1073" i="1"/>
  <c r="H1072" i="1"/>
  <c r="H1071" i="1"/>
  <c r="H1070" i="1"/>
  <c r="H1069" i="1"/>
  <c r="H1068" i="1"/>
  <c r="H1067" i="1"/>
  <c r="H1066" i="1"/>
  <c r="H1065" i="1"/>
  <c r="H1064" i="1"/>
  <c r="H1063" i="1"/>
  <c r="H1062" i="1"/>
  <c r="H1061" i="1"/>
  <c r="H1060" i="1"/>
  <c r="H1059" i="1"/>
  <c r="H1058" i="1"/>
  <c r="H1057" i="1"/>
  <c r="H1056" i="1"/>
  <c r="H1055" i="1"/>
  <c r="H1054" i="1"/>
  <c r="H1053" i="1"/>
  <c r="H1052" i="1"/>
  <c r="H1051" i="1"/>
  <c r="H1050" i="1"/>
  <c r="H1049" i="1"/>
  <c r="H1048" i="1"/>
  <c r="H1047" i="1"/>
  <c r="H1046" i="1"/>
  <c r="H1045" i="1"/>
  <c r="H1044" i="1"/>
  <c r="H1043" i="1"/>
  <c r="H1042" i="1"/>
  <c r="H1041" i="1"/>
  <c r="H1040" i="1"/>
  <c r="H1039" i="1"/>
  <c r="H1038" i="1"/>
  <c r="H1037" i="1"/>
  <c r="H1036" i="1"/>
  <c r="H1035" i="1"/>
  <c r="H1034" i="1"/>
  <c r="H1033" i="1"/>
  <c r="H1032" i="1"/>
  <c r="H1031" i="1"/>
  <c r="H1030" i="1"/>
  <c r="H1029" i="1"/>
  <c r="H1028" i="1"/>
  <c r="H1027" i="1"/>
  <c r="H1026" i="1"/>
  <c r="H1025" i="1"/>
  <c r="H1024" i="1"/>
  <c r="H1023" i="1"/>
  <c r="H1022" i="1"/>
  <c r="H1021" i="1"/>
  <c r="H1020" i="1"/>
  <c r="H1019" i="1"/>
  <c r="H1018" i="1"/>
  <c r="H1017" i="1"/>
  <c r="H1016" i="1"/>
  <c r="H1015" i="1"/>
  <c r="H1014" i="1"/>
  <c r="H1013" i="1"/>
  <c r="H1012" i="1"/>
  <c r="H1011" i="1"/>
  <c r="H1010" i="1"/>
  <c r="H1009" i="1"/>
  <c r="H1008" i="1"/>
  <c r="H1007" i="1"/>
  <c r="H1006" i="1"/>
  <c r="H1005" i="1"/>
  <c r="H1004" i="1"/>
  <c r="H1003" i="1"/>
  <c r="H1002" i="1"/>
  <c r="H1001" i="1"/>
  <c r="H1000" i="1"/>
  <c r="H999" i="1"/>
  <c r="H998" i="1"/>
  <c r="H997" i="1"/>
  <c r="H996" i="1"/>
  <c r="H995" i="1"/>
  <c r="H994" i="1"/>
  <c r="H993" i="1"/>
  <c r="H992" i="1"/>
  <c r="H991" i="1"/>
  <c r="H990" i="1"/>
  <c r="H989" i="1"/>
  <c r="H988" i="1"/>
  <c r="H987" i="1"/>
  <c r="H986" i="1"/>
  <c r="H985" i="1"/>
  <c r="H984" i="1"/>
  <c r="H983" i="1"/>
  <c r="H982" i="1"/>
  <c r="H981" i="1"/>
  <c r="H980" i="1"/>
  <c r="H979" i="1"/>
  <c r="H978" i="1"/>
  <c r="H977" i="1"/>
  <c r="H976" i="1"/>
  <c r="H975" i="1"/>
  <c r="H974" i="1"/>
  <c r="H973" i="1"/>
  <c r="H972" i="1"/>
  <c r="H971" i="1"/>
  <c r="H970" i="1"/>
  <c r="H969" i="1"/>
  <c r="H968" i="1"/>
  <c r="H967" i="1"/>
  <c r="H966" i="1"/>
  <c r="H965" i="1"/>
  <c r="H964" i="1"/>
  <c r="H963" i="1"/>
  <c r="H962" i="1"/>
  <c r="H961" i="1"/>
  <c r="H960" i="1"/>
  <c r="H959" i="1"/>
  <c r="H958" i="1"/>
  <c r="H957" i="1"/>
  <c r="H956" i="1"/>
  <c r="H955" i="1"/>
  <c r="H954" i="1"/>
  <c r="H953" i="1"/>
  <c r="H952" i="1"/>
  <c r="H951" i="1"/>
  <c r="H950" i="1"/>
  <c r="H949" i="1"/>
  <c r="H948" i="1"/>
  <c r="H947" i="1"/>
  <c r="H946" i="1"/>
  <c r="H945" i="1"/>
  <c r="H944" i="1"/>
  <c r="H943" i="1"/>
  <c r="H942" i="1"/>
  <c r="H941" i="1"/>
  <c r="H940" i="1"/>
  <c r="H939" i="1"/>
  <c r="H938" i="1"/>
  <c r="H937" i="1"/>
  <c r="H936" i="1"/>
  <c r="H935" i="1"/>
  <c r="H934" i="1"/>
  <c r="H933" i="1"/>
  <c r="H932" i="1"/>
  <c r="H931" i="1"/>
  <c r="H930" i="1"/>
  <c r="H929" i="1"/>
  <c r="H928" i="1"/>
  <c r="H927" i="1"/>
  <c r="H926" i="1"/>
  <c r="H925" i="1"/>
  <c r="H924" i="1"/>
  <c r="H923" i="1"/>
  <c r="H922" i="1"/>
  <c r="H921" i="1"/>
  <c r="H920" i="1"/>
  <c r="H919" i="1"/>
  <c r="H918" i="1"/>
  <c r="H917" i="1"/>
  <c r="H916" i="1"/>
  <c r="H915" i="1"/>
  <c r="H914" i="1"/>
  <c r="H913" i="1"/>
  <c r="H912" i="1"/>
  <c r="H911" i="1"/>
  <c r="H910" i="1"/>
  <c r="H909" i="1"/>
  <c r="H908" i="1"/>
  <c r="H907" i="1"/>
  <c r="H906" i="1"/>
  <c r="H905" i="1"/>
  <c r="H904" i="1"/>
  <c r="H903" i="1"/>
  <c r="H902" i="1"/>
  <c r="H901" i="1"/>
  <c r="H900" i="1"/>
  <c r="H899" i="1"/>
  <c r="H898" i="1"/>
  <c r="H897" i="1"/>
  <c r="H896" i="1"/>
  <c r="H895" i="1"/>
  <c r="H894" i="1"/>
  <c r="H893" i="1"/>
  <c r="H892" i="1"/>
  <c r="H891" i="1"/>
  <c r="H890" i="1"/>
  <c r="H889" i="1"/>
  <c r="H888" i="1"/>
  <c r="H887" i="1"/>
  <c r="H886" i="1"/>
  <c r="H885" i="1"/>
  <c r="H884" i="1"/>
  <c r="H883" i="1"/>
  <c r="H882" i="1"/>
  <c r="H881" i="1"/>
  <c r="H880" i="1"/>
  <c r="H879" i="1"/>
  <c r="H878" i="1"/>
  <c r="H877" i="1"/>
  <c r="H876" i="1"/>
  <c r="H875" i="1"/>
  <c r="H874" i="1"/>
  <c r="H873" i="1"/>
  <c r="H872" i="1"/>
  <c r="H871" i="1"/>
  <c r="H870" i="1"/>
  <c r="H869" i="1"/>
  <c r="H868" i="1"/>
  <c r="H867" i="1"/>
  <c r="H866" i="1"/>
  <c r="H865" i="1"/>
  <c r="H864" i="1"/>
  <c r="H863" i="1"/>
  <c r="H862" i="1"/>
  <c r="H861" i="1"/>
  <c r="H860" i="1"/>
  <c r="H859" i="1"/>
  <c r="H858" i="1"/>
  <c r="H857" i="1"/>
  <c r="H856" i="1"/>
  <c r="H855" i="1"/>
  <c r="H854" i="1"/>
  <c r="H853" i="1"/>
  <c r="H852" i="1"/>
  <c r="H851" i="1"/>
  <c r="H850" i="1"/>
  <c r="H849" i="1"/>
  <c r="H848" i="1"/>
  <c r="H847" i="1"/>
  <c r="H846" i="1"/>
  <c r="H845" i="1"/>
  <c r="H844" i="1"/>
  <c r="H843" i="1"/>
  <c r="H842" i="1"/>
  <c r="H841" i="1"/>
  <c r="H840" i="1"/>
  <c r="H839" i="1"/>
  <c r="H838" i="1"/>
  <c r="H837" i="1"/>
  <c r="H836" i="1"/>
  <c r="H835" i="1"/>
  <c r="H834" i="1"/>
  <c r="H833" i="1"/>
  <c r="H832" i="1"/>
  <c r="H831" i="1"/>
  <c r="H830" i="1"/>
  <c r="H829" i="1"/>
  <c r="H828" i="1"/>
  <c r="H827" i="1"/>
  <c r="H826" i="1"/>
  <c r="H825" i="1"/>
  <c r="H824" i="1"/>
  <c r="H823" i="1"/>
  <c r="H822" i="1"/>
  <c r="H821" i="1"/>
  <c r="H820" i="1"/>
  <c r="H819" i="1"/>
  <c r="H818" i="1"/>
  <c r="H817" i="1"/>
  <c r="H816" i="1"/>
  <c r="H815" i="1"/>
  <c r="H814" i="1"/>
  <c r="H813" i="1"/>
  <c r="H812" i="1"/>
  <c r="H811" i="1"/>
  <c r="H810" i="1"/>
  <c r="H809" i="1"/>
  <c r="H808" i="1"/>
  <c r="H807" i="1"/>
  <c r="H806" i="1"/>
  <c r="H805" i="1"/>
  <c r="H804" i="1"/>
  <c r="H803" i="1"/>
  <c r="H802" i="1"/>
  <c r="H801" i="1"/>
  <c r="H800" i="1"/>
  <c r="H799" i="1"/>
  <c r="H798" i="1"/>
  <c r="H797" i="1"/>
  <c r="H796" i="1"/>
  <c r="H795" i="1"/>
  <c r="H794" i="1"/>
  <c r="H793" i="1"/>
  <c r="H792" i="1"/>
  <c r="H791" i="1"/>
  <c r="H790" i="1"/>
  <c r="H789" i="1"/>
  <c r="H788" i="1"/>
  <c r="H787" i="1"/>
  <c r="H786" i="1"/>
  <c r="H785" i="1"/>
  <c r="H784" i="1"/>
  <c r="H783" i="1"/>
  <c r="H782" i="1"/>
  <c r="H781" i="1"/>
  <c r="H780" i="1"/>
  <c r="H779" i="1"/>
  <c r="H778" i="1"/>
  <c r="H777" i="1"/>
  <c r="H776" i="1"/>
  <c r="H775" i="1"/>
  <c r="H774" i="1"/>
  <c r="H773" i="1"/>
  <c r="H772" i="1"/>
  <c r="H771" i="1"/>
  <c r="H770" i="1"/>
  <c r="H769" i="1"/>
  <c r="H768" i="1"/>
  <c r="H767" i="1"/>
  <c r="H766" i="1"/>
  <c r="H765" i="1"/>
  <c r="H764" i="1"/>
  <c r="H763" i="1"/>
  <c r="H762" i="1"/>
  <c r="H761" i="1"/>
  <c r="H760" i="1"/>
  <c r="H759" i="1"/>
  <c r="H758" i="1"/>
  <c r="H757" i="1"/>
  <c r="H756" i="1"/>
  <c r="H755" i="1"/>
  <c r="H754" i="1"/>
  <c r="H753" i="1"/>
  <c r="H752" i="1"/>
  <c r="H751" i="1"/>
  <c r="H750" i="1"/>
  <c r="H749" i="1"/>
  <c r="H748" i="1"/>
  <c r="H747" i="1"/>
  <c r="H746" i="1"/>
  <c r="H745" i="1"/>
  <c r="H744" i="1"/>
  <c r="H743" i="1"/>
  <c r="H742" i="1"/>
  <c r="H741" i="1"/>
  <c r="H740" i="1"/>
  <c r="H739" i="1"/>
  <c r="H738" i="1"/>
  <c r="H737" i="1"/>
  <c r="H736" i="1"/>
  <c r="H735" i="1"/>
  <c r="H734" i="1"/>
  <c r="H733" i="1"/>
  <c r="H732" i="1"/>
  <c r="H731" i="1"/>
  <c r="H730" i="1"/>
  <c r="H729" i="1"/>
  <c r="H728" i="1"/>
  <c r="H727" i="1"/>
  <c r="H726" i="1"/>
  <c r="H725" i="1"/>
  <c r="H724" i="1"/>
  <c r="H723" i="1"/>
  <c r="H722" i="1"/>
  <c r="H721" i="1"/>
  <c r="H720" i="1"/>
  <c r="H719" i="1"/>
  <c r="H718" i="1"/>
  <c r="H717" i="1"/>
  <c r="H716" i="1"/>
  <c r="H715" i="1"/>
  <c r="H714" i="1"/>
  <c r="H713" i="1"/>
  <c r="H712" i="1"/>
  <c r="H711" i="1"/>
  <c r="H710" i="1"/>
  <c r="H709" i="1"/>
  <c r="H708" i="1"/>
  <c r="H707" i="1"/>
  <c r="H706" i="1"/>
  <c r="H705" i="1"/>
  <c r="H704" i="1"/>
  <c r="H703" i="1"/>
  <c r="H702" i="1"/>
  <c r="H701" i="1"/>
  <c r="H700" i="1"/>
  <c r="H699" i="1"/>
  <c r="H698" i="1"/>
  <c r="H697" i="1"/>
  <c r="H696" i="1"/>
  <c r="H695" i="1"/>
  <c r="H694" i="1"/>
  <c r="H693" i="1"/>
  <c r="H692" i="1"/>
  <c r="H691" i="1"/>
  <c r="H690" i="1"/>
  <c r="H689" i="1"/>
  <c r="H688" i="1"/>
  <c r="H687" i="1"/>
  <c r="H686" i="1"/>
  <c r="H685" i="1"/>
  <c r="H684" i="1"/>
  <c r="H683" i="1"/>
  <c r="H682" i="1"/>
  <c r="H681" i="1"/>
  <c r="H680" i="1"/>
  <c r="H679" i="1"/>
  <c r="H678" i="1"/>
  <c r="H677" i="1"/>
  <c r="H676" i="1"/>
  <c r="H675" i="1"/>
  <c r="H674" i="1"/>
  <c r="H673" i="1"/>
  <c r="H672" i="1"/>
  <c r="H671" i="1"/>
  <c r="H670" i="1"/>
  <c r="H669" i="1"/>
  <c r="H668" i="1"/>
  <c r="H667" i="1"/>
  <c r="H666" i="1"/>
  <c r="H665" i="1"/>
  <c r="H664" i="1"/>
  <c r="H663" i="1"/>
  <c r="H662" i="1"/>
  <c r="H661" i="1"/>
  <c r="H660" i="1"/>
  <c r="H659" i="1"/>
  <c r="H658" i="1"/>
  <c r="H657" i="1"/>
  <c r="H656" i="1"/>
  <c r="H655" i="1"/>
  <c r="H654" i="1"/>
  <c r="H653" i="1"/>
  <c r="H652" i="1"/>
  <c r="H651" i="1"/>
  <c r="H650" i="1"/>
  <c r="H649" i="1"/>
  <c r="H648" i="1"/>
  <c r="H647" i="1"/>
  <c r="H646" i="1"/>
  <c r="H645" i="1"/>
  <c r="H644" i="1"/>
  <c r="H643" i="1"/>
  <c r="H642" i="1"/>
  <c r="H641" i="1"/>
  <c r="H640" i="1"/>
  <c r="H639" i="1"/>
  <c r="H638" i="1"/>
  <c r="H637" i="1"/>
  <c r="H636" i="1"/>
  <c r="H635" i="1"/>
  <c r="H634" i="1"/>
  <c r="H633" i="1"/>
  <c r="H632" i="1"/>
  <c r="H631" i="1"/>
  <c r="H630" i="1"/>
  <c r="H629" i="1"/>
  <c r="H628" i="1"/>
  <c r="H627" i="1"/>
  <c r="H626" i="1"/>
  <c r="H625" i="1"/>
  <c r="H624" i="1"/>
  <c r="H623" i="1"/>
  <c r="H622" i="1"/>
  <c r="H621" i="1"/>
  <c r="H620" i="1"/>
  <c r="H619" i="1"/>
  <c r="H618" i="1"/>
  <c r="H617" i="1"/>
  <c r="H616" i="1"/>
  <c r="H615" i="1"/>
  <c r="H614" i="1"/>
  <c r="H613" i="1"/>
  <c r="H612" i="1"/>
  <c r="H611" i="1"/>
  <c r="H610" i="1"/>
  <c r="H609" i="1"/>
  <c r="H608" i="1"/>
  <c r="H607" i="1"/>
  <c r="H606" i="1"/>
  <c r="H605" i="1"/>
  <c r="H604" i="1"/>
  <c r="H603" i="1"/>
  <c r="H602" i="1"/>
  <c r="H601" i="1"/>
  <c r="H600" i="1"/>
  <c r="H599" i="1"/>
  <c r="H598" i="1"/>
  <c r="H597" i="1"/>
  <c r="H596" i="1"/>
  <c r="H595" i="1"/>
  <c r="H594" i="1"/>
  <c r="H593" i="1"/>
  <c r="H592" i="1"/>
  <c r="H591" i="1"/>
  <c r="H590" i="1"/>
  <c r="H589" i="1"/>
  <c r="H588" i="1"/>
  <c r="H587" i="1"/>
  <c r="H586" i="1"/>
  <c r="H585" i="1"/>
  <c r="H584" i="1"/>
  <c r="H583" i="1"/>
  <c r="H582" i="1"/>
  <c r="H581" i="1"/>
  <c r="H580" i="1"/>
  <c r="H579" i="1"/>
  <c r="H578" i="1"/>
  <c r="H577" i="1"/>
  <c r="H576" i="1"/>
  <c r="H575" i="1"/>
  <c r="H574" i="1"/>
  <c r="H573" i="1"/>
  <c r="H572" i="1"/>
  <c r="H571" i="1"/>
  <c r="H570" i="1"/>
  <c r="H569" i="1"/>
  <c r="H568" i="1"/>
  <c r="H567" i="1"/>
  <c r="H566" i="1"/>
  <c r="H565" i="1"/>
  <c r="H564" i="1"/>
  <c r="H563" i="1"/>
  <c r="H562" i="1"/>
  <c r="H561" i="1"/>
  <c r="H560" i="1"/>
  <c r="H559" i="1"/>
  <c r="H558" i="1"/>
  <c r="H557" i="1"/>
  <c r="H556" i="1"/>
  <c r="H555" i="1"/>
  <c r="H554" i="1"/>
  <c r="H553" i="1"/>
  <c r="H552" i="1"/>
  <c r="H551" i="1"/>
  <c r="H550" i="1"/>
  <c r="H549" i="1"/>
  <c r="H548" i="1"/>
  <c r="H547" i="1"/>
  <c r="H546" i="1"/>
  <c r="H545" i="1"/>
  <c r="H544" i="1"/>
  <c r="H543" i="1"/>
  <c r="H542" i="1"/>
  <c r="H541" i="1"/>
  <c r="H540" i="1"/>
  <c r="H539" i="1"/>
  <c r="H538" i="1"/>
  <c r="H537" i="1"/>
  <c r="H536" i="1"/>
  <c r="H535" i="1"/>
  <c r="H534" i="1"/>
  <c r="H533" i="1"/>
  <c r="H532" i="1"/>
  <c r="H531" i="1"/>
  <c r="H530" i="1"/>
  <c r="H529" i="1"/>
  <c r="H528" i="1"/>
  <c r="H527" i="1"/>
  <c r="H526" i="1"/>
  <c r="H525" i="1"/>
  <c r="H524" i="1"/>
  <c r="H523" i="1"/>
  <c r="H522" i="1"/>
  <c r="H521" i="1"/>
  <c r="H520" i="1"/>
  <c r="H519" i="1"/>
  <c r="H518" i="1"/>
  <c r="H517" i="1"/>
  <c r="H516" i="1"/>
  <c r="H515" i="1"/>
  <c r="H514" i="1"/>
  <c r="H513" i="1"/>
  <c r="H512" i="1"/>
  <c r="H511" i="1"/>
  <c r="H510" i="1"/>
  <c r="H509" i="1"/>
  <c r="H508" i="1"/>
  <c r="H507" i="1"/>
  <c r="H506" i="1"/>
  <c r="H505" i="1"/>
  <c r="H504"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 r="H4" i="1"/>
  <c r="H3" i="1"/>
  <c r="H2" i="1"/>
  <c r="J1903" i="1" l="1"/>
</calcChain>
</file>

<file path=xl/sharedStrings.xml><?xml version="1.0" encoding="utf-8"?>
<sst xmlns="http://schemas.openxmlformats.org/spreadsheetml/2006/main" count="11233" uniqueCount="1550">
  <si>
    <t>Ergebnis 2023</t>
  </si>
  <si>
    <t>Ansatz 2024</t>
  </si>
  <si>
    <t>Ergebnis 2024</t>
  </si>
  <si>
    <t>Ansatz 2025</t>
  </si>
  <si>
    <t>Plan 2026</t>
  </si>
  <si>
    <t>Plan 2027</t>
  </si>
  <si>
    <t>Plan 2028</t>
  </si>
  <si>
    <t>Plan 2029</t>
  </si>
  <si>
    <t>Plan 2030</t>
  </si>
  <si>
    <t xml:space="preserve">'01000101 Magistrat  </t>
  </si>
  <si>
    <t>3 Kostenersatzleistungen Erstattungen</t>
  </si>
  <si>
    <t>5490000 andere Kostenersatzleistungen und Erstattungen</t>
  </si>
  <si>
    <t>(SF) 2023 = Eigenanteile Mitglieder Magistrat Betriebsauflug</t>
  </si>
  <si>
    <t>01 Innere Verwaltung</t>
  </si>
  <si>
    <t>TH1 Verwaltung</t>
  </si>
  <si>
    <t>9 Sonstige ordentliche Erträge</t>
  </si>
  <si>
    <t>5392001 Eigenbeteil. Wahlleistungen § 6a HBeihVO</t>
  </si>
  <si>
    <t>(SF) Eigenbeteiligung Pensionäre für Wahlleistungen gem. Beihilfeverordnung (4 Pensionäre = 75,60 € monatlich)</t>
  </si>
  <si>
    <t>11 Personalaufwendungen</t>
  </si>
  <si>
    <t>6201000 Entg. für geleist. Arbeitszeit (einschl. Zulagen)</t>
  </si>
  <si>
    <t>(SF) gem. Neuordnung Personalkosten aufgrund Aufzeichnungen der Mitarbeiter</t>
  </si>
  <si>
    <t>6201001 Leistungsentgelt Beschäftigte</t>
  </si>
  <si>
    <t>(SF) Ø der letzten Jahre</t>
  </si>
  <si>
    <t>6221001 RÜ Urlaub und Überstunden AN (ohne Finanzrechnung)</t>
  </si>
  <si>
    <t>(KJ) Budgetplanung</t>
  </si>
  <si>
    <t>6251010 Aufstockung Altersteilz. Pers.aufw. Beschäft.</t>
  </si>
  <si>
    <t>(SF) Budgetplanung</t>
  </si>
  <si>
    <t>6301000 Dienst-, Amtsbezüge einschl. tarifl. Zulagen</t>
  </si>
  <si>
    <t>(SF) gem. Neuordnung Personalkosten aufgrund Aufzeichnungen der Mitarbeiter                     2023 Bgm komplett hier geplant, ab 2024 auf KST verteilt.</t>
  </si>
  <si>
    <t>6301001 RÜ Urlaubs- und Überstunden (ohne Finanzr) Beamte</t>
  </si>
  <si>
    <t>(KJ) gem. Neuordnung Personalkosten aufgrund Aufzeichnungen der Mitarbeiter</t>
  </si>
  <si>
    <t>6401000 AG-Anteil zur Sozialvers. Entgeltbereich</t>
  </si>
  <si>
    <t>6482000 RS Altersteilzeit Personalaufwand Beschäftigte</t>
  </si>
  <si>
    <t>(JM) Rückstellungen Bildung in 2019,2020,2021, Auflösung in 2021, 2022, 2023</t>
  </si>
  <si>
    <t>6560000 Aufw. für Belegschaftsveranstaltungen</t>
  </si>
  <si>
    <t>(SF) Budgetplanung  Betriebsausflug</t>
  </si>
  <si>
    <t>12 Versorgungsaufwendungen</t>
  </si>
  <si>
    <t>6441000 Beihilfen an Versorgungsempfänger</t>
  </si>
  <si>
    <t>(SF) Beihilfe an ehem. / amtierende Bürgermeister - nicht planbar</t>
  </si>
  <si>
    <t>6450100 Aufw. an Versorgungskassen Beamte</t>
  </si>
  <si>
    <t xml:space="preserve">(SF) Umlage gem. Planungsberechnung für 2025. Steigerung in 2025 aufgrund Überführung eines Pensionärs aus der Finanzabteilung aus dem solidarischen in den individuellen BereichDiese wird für die kommunalen Wahlbeamten bis zum 68. Lebensjahr und ab dem 85. Lebensjahr "solidarisch", d.h. ohne Umlagekosten für den Dienstherrn finanziert. Für die dazwischen liegenden Lebensjahre ist die Umlage "individuell", also vom Dienstherrn zu zahlen. </t>
  </si>
  <si>
    <t>6451000 Auf. an Verso. kassen f tarifl. Beschäftigte</t>
  </si>
  <si>
    <t>13 Sach- und Dienstleistungen</t>
  </si>
  <si>
    <t>6010100 Aufw. für Büromat. u. Drucks. d. Verw. u. ähnl. Ei</t>
  </si>
  <si>
    <t>(AE) 300 € Pauschale Ø der letzten Jahre + ca. 600 € Druckkosten Haushhalt</t>
  </si>
  <si>
    <t>6069000 sonstiger Aufw. für Reparatur u. Instandhaltung</t>
  </si>
  <si>
    <t>6720000 Lizenzen und Konzessionen</t>
  </si>
  <si>
    <t>(PM) Softwarepflege Regisafe-Sitzungsdienst</t>
  </si>
  <si>
    <t>6780000 Aufw. für Aufsichtsrat bzw. Beirat oder dgl.</t>
  </si>
  <si>
    <t>(AE) Sitzungsgelder, Vertretung BGM  Ø der letzten Jahre</t>
  </si>
  <si>
    <t>6820000 Porto und Versandkosten</t>
  </si>
  <si>
    <t>(AE) Pauschale für Sitzungseinladungen</t>
  </si>
  <si>
    <t>6831000 Datenübertragungskosten</t>
  </si>
  <si>
    <t>(AE) Tablet + Handy BGM ab 2022 richtig verbucht</t>
  </si>
  <si>
    <t>6850000 Reisekosten</t>
  </si>
  <si>
    <t>(AE) Pauschale für Dienstfahrten Bürgermeister und Stadträte</t>
  </si>
  <si>
    <t>6860100 Aufw. für Verfügungsmittel</t>
  </si>
  <si>
    <t>(AE) Pauschale</t>
  </si>
  <si>
    <t>6880000 Aufw.für Fort- und Weiterbildung</t>
  </si>
  <si>
    <t>(AE) erhöhte Pauschale 2026 aufgrund des neuen Parlamentes</t>
  </si>
  <si>
    <t>14 Abschreibungen</t>
  </si>
  <si>
    <t>6645000 Abschr. auf Geschäftsausstattung</t>
  </si>
  <si>
    <t>(KJ) Bürostuhl ab 2024 + 1.000 € Tablets ab 2026</t>
  </si>
  <si>
    <t>15 Aufwendungen besondere Finanzaufwendungen</t>
  </si>
  <si>
    <t>7128000 Zuschüsse für laufende Zwecke an übrige Bereiche</t>
  </si>
  <si>
    <t>(AE) Zuschuss für Nutzung des privaten Tablets für das Ratsinformationssystem</t>
  </si>
  <si>
    <t>31 Erlöse der internen Leistungsbeziehungen -ILV</t>
  </si>
  <si>
    <t>9100060 Erlöse Verteilung Verwaltungskosten ILV</t>
  </si>
  <si>
    <t xml:space="preserve">'01000102 Stavo </t>
  </si>
  <si>
    <t>8 Erträge Sonderposten (SOPO) etc</t>
  </si>
  <si>
    <t>5460099 Erträge Auflösung SOPO Sonderinvest.</t>
  </si>
  <si>
    <t>(KJ) Aufösung Zuschuss KIP Sanierung Mark-Twain-Stube</t>
  </si>
  <si>
    <t>5300100 Nebenerlöse aus Vermietung und Verpachtung</t>
  </si>
  <si>
    <t>(IA) Vermietung Mark-Twain-Stube / Sitzungssaal  =  Ø der letzten Jahre</t>
  </si>
  <si>
    <t>(SF) gem. Neuordnung des Personalkosten des Bürgermeisters ab 06/2023</t>
  </si>
  <si>
    <t xml:space="preserve">(AE) Pauschale Ø der letzten Jahre + Druckkosten Haushalt </t>
  </si>
  <si>
    <t>(KM) 2025 = Stellwände für Mark-Twain-Stube</t>
  </si>
  <si>
    <t>6701000 Mieten, Pachten, Erbbauzinsen</t>
  </si>
  <si>
    <t>(KJ) Innere Verrechnung Nebenkosten (Gas, Strom u.ä.) mit KST Rathaus Ø der letzten Jahre</t>
  </si>
  <si>
    <t>(PN) laufende Kosten für das Ratsinformationssystem</t>
  </si>
  <si>
    <t>(AE) Sitzungsgelder, Entschädigung Fraktions- und Sitzungsvorsitzende,   Ø der letzten Jahre</t>
  </si>
  <si>
    <t>6810000 Zeitungen, Fachliteratur Verw., ähnl.Einrichtungen</t>
  </si>
  <si>
    <t>(AE) Budgetplanung, 2023 = 1x HGO  Neuwahlen 2026</t>
  </si>
  <si>
    <t>(AE) Budgetplanung, Entschädigungen für Fahrten zu Veranstaltungen</t>
  </si>
  <si>
    <t>(AE) Pauschale  2026 = Erhöhung aufgrund neuem Parlament</t>
  </si>
  <si>
    <t>6611000 Abschr. auf Konzessionen u. a. Schutzrechte</t>
  </si>
  <si>
    <t xml:space="preserve">(KJ) ab 2025 3.000 € für Ratsinformationssystem </t>
  </si>
  <si>
    <t>6620000 Abschr. Gebäude, -einr., SachAnlag., InfraStrktVer</t>
  </si>
  <si>
    <t>(KJ) Afa auf die Fassadensanierung KIP bis 2029</t>
  </si>
  <si>
    <t>(KJ) ab 2025 Abschreibungen für die W-Lan Infrastruktur 1.000 €, ab 2026 160 € Beamer</t>
  </si>
  <si>
    <t>32 Kosten der internen Leistungsbeziehungen -ILV</t>
  </si>
  <si>
    <t>9200010 Kosten Bauhof ILV</t>
  </si>
  <si>
    <t xml:space="preserve">'01010101 Hauptverwaltung  </t>
  </si>
  <si>
    <t>6501000 Aufwendungen für Personaleinstellungen</t>
  </si>
  <si>
    <t>(SF) Budgetplanung  2023 + 2024 = Ausschreibung + Einstellung Azubi</t>
  </si>
  <si>
    <t>6513000 Aufw. f. übernomme Fahrtk. von Bediensteten</t>
  </si>
  <si>
    <t>(AE) Budgetplanung  2024 = Neuer Bildschirm + Bildschirmhalterung</t>
  </si>
  <si>
    <t>6089000 übriger sonstiger Materialaufwand</t>
  </si>
  <si>
    <t>(AE) Pauschale Gesetzessammlungen Beck-online = ø der letzten Jahre + Vorschriftensammlung für Azubi</t>
  </si>
  <si>
    <t>(AE) 100 € Pauschale = ø der letzten Jahre</t>
  </si>
  <si>
    <t>(AE) Pauschale 100 € + Dienstbegleitende Unterweisungen Azubi</t>
  </si>
  <si>
    <t>28 Außerordentliche Aufwendungen</t>
  </si>
  <si>
    <t>7970000 periodenfremde Aufwendungen</t>
  </si>
  <si>
    <t>(SF) 2023 = Ekita-Schulung 2022 anteilig</t>
  </si>
  <si>
    <t xml:space="preserve">'01010102 Einr. für die gesamte Verwaltung  </t>
  </si>
  <si>
    <t>2 Öffentlich-rechtliche Leistungsentgelte</t>
  </si>
  <si>
    <t>5101000 öffentlich rechtliche Verwaltungsgebühren</t>
  </si>
  <si>
    <t>(SG) Verwaltungskosten für Zweitschrift Gebührenbescheide - Ø der letzten Jahre</t>
  </si>
  <si>
    <t>5482000 Kostenerstattungen von Gemeinden/GV</t>
  </si>
  <si>
    <t xml:space="preserve">(AE) Erstattung Kreis Bergstraße für Stadtanzeiger </t>
  </si>
  <si>
    <t>5483000 Kostenerstattungen von Zweckverbänden u. dergl.</t>
  </si>
  <si>
    <t>(SF) 2023 = Gutschrift Abrechnung Arzneimittelrabatte</t>
  </si>
  <si>
    <t>5487000 Kostenerstattungen von priv Unternehmen</t>
  </si>
  <si>
    <t>(AE) 2023 = Erstattung Freistempler-Porto</t>
  </si>
  <si>
    <t>5488000 Kostenerstattungen von übrigen Bereichen</t>
  </si>
  <si>
    <t>(AE) Erstattung Privater für Stadtanzeiger</t>
  </si>
  <si>
    <t xml:space="preserve">(SF) gem. Neuordnung Personalkosten aufgrund Aufzeichnungen der Mitarbeiter                                       </t>
  </si>
  <si>
    <t>(KJ) Budgetplanug</t>
  </si>
  <si>
    <t>6420000 Beiträge z. Berufsgenossenschaft u. Unfallvers.</t>
  </si>
  <si>
    <t>(AE) Beiträge Unfallkasse gemäß Bescheid 2024</t>
  </si>
  <si>
    <t>(SF) Beihilfen ehemalige Beamte der Stadt Ø der letzten Jahre, schwer planbar.</t>
  </si>
  <si>
    <t>(SF) Umlage für Versorgungsrücklage Beamte gem. Vorausberechnung der VK  (ehem. Ordnungsamt früher bei 02010101 + Finanzen bei 01010201) - bleibt auch im Ruhestand bestehen, ab Mitte 2023 ein weiterer Beamter nun Umlagepflichtig</t>
  </si>
  <si>
    <t>(AE) Pauschale = ø der letzten Jahre + Druckkosten Haushalt</t>
  </si>
  <si>
    <t>(SF) Budgetplanung  2024 = Aktenvernichter</t>
  </si>
  <si>
    <t>6166000 Wartungskosten</t>
  </si>
  <si>
    <t>(AE) Wartungskosten für die Telefonanlage (Leasing ist ausgelaufen)</t>
  </si>
  <si>
    <t>6169000 sonstige Fremdinstandhaltung</t>
  </si>
  <si>
    <t>(SF) 2023 = E-Geräteprüfung (Fehlbuchung, normalerweise bei KST 01010104 nicht mehr korrigierbar)</t>
  </si>
  <si>
    <t>6179000 And. sonstige Aufwendungen für bezogene Leistungen</t>
  </si>
  <si>
    <t>(AE) 500 € Pauschale für sonstiges: Aktenvernichtung, Telefonanlage, Datentransfer,Steuerprüfung + ab 2023 = Kartenzahlungsgerät u.ä. ø der letzten Jahre</t>
  </si>
  <si>
    <t>6710000 Leasing</t>
  </si>
  <si>
    <t>(AE) Kopierer</t>
  </si>
  <si>
    <t>6730000 Gebühren</t>
  </si>
  <si>
    <t>(AE) Rundfunkgebühren GEZ, Pauschale Frankiersystem</t>
  </si>
  <si>
    <t>6771000 Aufw. Sachverst., Rechtsanwälte u. Gerichtskosten</t>
  </si>
  <si>
    <t>(MT) Grundbuchabrufe</t>
  </si>
  <si>
    <t>6772000 Aufw. für Steuerberatung &amp; Wirtschaftsprüfung</t>
  </si>
  <si>
    <t>(KJ LZ) Prüfung Jahresabschluss 2023 +2024  (Entnahme aus Rückstellungen), Prüfung Jahresabschluss 2025 = 12.000 € (Erhöhung Zuführung Rückstellungen), jährliche Kassenprüfung = 3.500 € ,  unvermutete jährliche Kassenprüfung = 3.500 € , Pauschale evtl. technische Prüfungen 800 €</t>
  </si>
  <si>
    <t>6779000 Aufw. für andere Beratungsleistungen</t>
  </si>
  <si>
    <t>(SF/JM) Externer Datenschutzbeauftragter ab 2019,                                                                                    2024 = 600 € Erstellung einer Gefährdungsbeurteilung wg. Psychischer Belastung am Arbeitsplatz</t>
  </si>
  <si>
    <t>(AE) Pauschale für Abo RNZ und Gesetz- und Verordnungsblätter,  ø der letzten Jahre</t>
  </si>
  <si>
    <t xml:space="preserve">(AE) Pauschale  Ø der letzten Jahre = 3.000 €                           </t>
  </si>
  <si>
    <t>6832000 Telefonkosten</t>
  </si>
  <si>
    <t>(AE) Pauschale  Ø der letzten Jahre</t>
  </si>
  <si>
    <t>6862000 Aufw. für Gästebewirtung (Repräsentation)</t>
  </si>
  <si>
    <t>(SF) Budgetplanung  2023 = Verpflegung für Ersthelferlehrgang für den Durchführenden</t>
  </si>
  <si>
    <t xml:space="preserve">(PM) 2025 = 500 € Pauschale                                                                                                                                2024 = 500 € Pauschale                                                                                                                                2023 = 500 € Pauschale + 5.500 € Schulungen Regisafe (neues Angebot)                                                                                                </t>
  </si>
  <si>
    <t>6909000 Beiträge für sonstige Versicherungen</t>
  </si>
  <si>
    <t>(AE) Elektronikversicherung, Eigenschadenversicherung, Rechtsschutzversicherung, Haftpflichtversicherung  Ansätze gem. Bescheide 2024</t>
  </si>
  <si>
    <t>6910000 Beiträge Verbände, Berufsvertret.,  sonst. Vereine</t>
  </si>
  <si>
    <t>(AE) Hess. Städte- und Gemeindebund (5.488 €), Kommunaler Arbeitgeberverband (957 €), Freiherr vom Stein Institut (210 €)</t>
  </si>
  <si>
    <t>6991000 Säumniszuschläge</t>
  </si>
  <si>
    <t>(LZ) Säumniszuschläge für zu spät gezahlte Ausgleichabgabge</t>
  </si>
  <si>
    <t>6993000 übrige sonstige betriebliche Aufwendungen</t>
  </si>
  <si>
    <t>(SF) Budgeplanung, 2023 = Verpflegung Ersthelferkurs</t>
  </si>
  <si>
    <t>7122000 Zuweisungen für laufende Zwecke an Gemeinden (GV)</t>
  </si>
  <si>
    <t>(AE) Archivkosten gem. Kostenberechnung der Stadt Eberbach</t>
  </si>
  <si>
    <t>7172000 sonstige Erstattungen an Gemeinden (GV)</t>
  </si>
  <si>
    <t>(AE) Personalkosten Archivar</t>
  </si>
  <si>
    <t>27 Außerordentliche Erträge</t>
  </si>
  <si>
    <t>5989000 sonstige periodenfremde Erträge</t>
  </si>
  <si>
    <t>(None) 2024 = Gutschrift Rückendung aus 2023</t>
  </si>
  <si>
    <t>(SF) 2023 = Schwerbehindertenausgleichabgabe für 2022</t>
  </si>
  <si>
    <t xml:space="preserve">'01010103 EDV und ekom21  </t>
  </si>
  <si>
    <t xml:space="preserve">(PN) ZEMA Gutschriften </t>
  </si>
  <si>
    <t>(JM) Auflösung bzw. Abrechnung in 2023</t>
  </si>
  <si>
    <t>(SF) Budgetplanung, Ausschreibung 2024</t>
  </si>
  <si>
    <t>(AE) Pauschale, Personalabrechnungen,  ø der letzten Jahre</t>
  </si>
  <si>
    <t xml:space="preserve">(PM) Pauschale Dienstleistungsentgelte ekom                                                   </t>
  </si>
  <si>
    <t xml:space="preserve">(PM) 2026 = Verarbeitungskosten u.ä. NSK = Ø der letzten Jahre (30.000 €), 1.800 € Vertrag über die automatischen Updates (Kasus),  Einführung der E-Akte 37.500 €,  1.000 € elekronische Gebührenkassen, 1.300 € Langzeitspeicherung Grund- und Gewerbesteuer + 1.400 € esina21 sichere                                                                                                             2025 = Verarbeitungskosten u.ä. NSK = Ø der letzten Jahre (30.000 €), 1.800 € Vertrag über die automatischen Updates (Kasus),  1.000 € elekronische Gebührenkassen, 1.300 € Langzeitspeicherung Grund- und Gewerbesteuer + 1.400 € esina21 sicherer Datenaustausch zwischen Behörden                                                                                                                              2024 = Verarbeitungskosten u.ä. NSK = Ø der letzten Jahre (30.000 €), 1.800 € Vertrag über die automatischen Updates (Kasus),  Einführung der E-Akte 37.500 €, 1.000 € elekronische Gebührenkassen                                                                                                                                                                       2023 =Verarbeitungskosten u.ä. NSK = Ø der letzten Jahre (30.000 €), 1.800 € Vertrag über die automatischen Updates (Kasus), 1.180 € Einrichtung von VPN Verbindungen für 7 Laptops                                                                                                                                                                                                                                                                                                                                                                                                                                           </t>
  </si>
  <si>
    <t xml:space="preserve">(PM) gem. neuem Leasingvertrag (476,01 € + 85,87 € +152,65 €) ab 2025 + 1.600 € (7 weitere Laptops) </t>
  </si>
  <si>
    <t xml:space="preserve">(PM) 2025= Regisafe 2.600 €, Zugriffslizenzen nsk 700 €, E-Paket 2.100 €, 250 € Webex                                                                                                                     2024= Regisafe 2.600 €, Zugriffslizenzen nsk 1.500 €, E-Paket 2.100 €,160 € Webex                                                                                 2023= Regisafe 2.600 €, Zugriffslizenzen nsk 1.500 € E-Paket 2.100 € + 3.250 € IKVS (digitaler Haushalt), 160 € Webex                                                                                                                                                                                                                                                           </t>
  </si>
  <si>
    <t>(PM) Bankschließfachgebühren</t>
  </si>
  <si>
    <t>(PM) Anti-Viren-Scan Server 1.200 €, Internet Flat 700 €  11 VPN- Verbindungen = 2.500 € 3.400 € für WAN21 (Kommunikationsverb. Ekom VDSL)</t>
  </si>
  <si>
    <t>(PM) Budgetplanung  2023 + 2024 = Reistekosten zur Expo der Ekom21</t>
  </si>
  <si>
    <t xml:space="preserve">(PM) 2023+2024+2025 = Schul- und Fahrtkosten Fortbildung zum Verwaltungsfachwirt (2025 = 3.250 €                                                                                                                                                       2.300 € Schulung Civento Prozess-Designer                                                                                                                           2.200 € Verwaltungsgrundlehrgang                                    </t>
  </si>
  <si>
    <t>(PM) ab 2020 Cyber-Versicherung</t>
  </si>
  <si>
    <t>(KJ) diverse Lizenzen mit unterschiedlicher Laufzeit + HH-Reste 1.740 € +  Inv. 2025 ab 2026 2.300 €</t>
  </si>
  <si>
    <t>(PM) 2023 = Abrechnung infoma-Kosten 2022</t>
  </si>
  <si>
    <t>(PM) 2023 = Abrechnungen ekom21 2022, 2024 = Leasing Laptops 06-12/2023</t>
  </si>
  <si>
    <t xml:space="preserve">'01010104 Rathaus  </t>
  </si>
  <si>
    <t xml:space="preserve">5460100 Erträge Auflös SOPO Invest vom öffentl Bereich </t>
  </si>
  <si>
    <t>(KJ) Land und Kreis für Neubau bis 2052 und Umbau bis 2056</t>
  </si>
  <si>
    <t>(IA/KJ) Nebenkosten und Miete: Berufsbildungswerk (6.000 €) nur bis 2024, Jugendamt (2.640 €), Verrechnung Nebenkosten (53.500 €) mit KST 01000102 Stadtverordnetenversammlung für Sitzungssaal, KST 15010101 Bürgersaal und KST 10020108 Kaffeemanufaktur</t>
  </si>
  <si>
    <t xml:space="preserve">5330000 Erträge aus Schadensersatzleistungen </t>
  </si>
  <si>
    <t>(AE) 2024 = Ersätze nach Sturmschaden Rathaus für den FFW Einsatz</t>
  </si>
  <si>
    <t>6051000 Strom</t>
  </si>
  <si>
    <t xml:space="preserve">(IA) Ansatz 2025 = + 15 % Stromkostenerhöhung                                                                            Ansatz 2024 gem. VZ 2024                                                                                                                                                     </t>
  </si>
  <si>
    <t>6052000 Gas</t>
  </si>
  <si>
    <t>(IA) VZ pro Monat: 2.354 €</t>
  </si>
  <si>
    <t>6056000 Wasser</t>
  </si>
  <si>
    <t xml:space="preserve">(IA) gem. VZ 2024 + Gebührenerhöhung </t>
  </si>
  <si>
    <t>6057000 Abwasser</t>
  </si>
  <si>
    <t>6061000 Materialaufw. für Gebäude u. Außenanlagen</t>
  </si>
  <si>
    <t>(IA) Budgeplanung  2023 = Zylinder + Schlüssel für Rathaus, 2024 = Schlüssel + Leuchtstofflampen</t>
  </si>
  <si>
    <t>6063000 Mataerialaufw. für Einrichtungen und Ausstattungen</t>
  </si>
  <si>
    <t>(IA) Ab 2023 = 500 € Pauschale voher Budgetplanung + 500 € für neuen Briefkasten</t>
  </si>
  <si>
    <t>(AK) Budgetplanung, 2023 = Rohr, Farbe, Steckdosenleisten</t>
  </si>
  <si>
    <t>6081000 Reinigungsmaterial</t>
  </si>
  <si>
    <t>(IA) Budgetplanung (Seifen,Reiniger, Hygienegel)</t>
  </si>
  <si>
    <t>(IA) Papierhandtücher, Toilettenpapier, Ø der letzten Jahre</t>
  </si>
  <si>
    <t>6161000 Instandh. Gebäude, Außenanl. (Bauunterhaltung)</t>
  </si>
  <si>
    <t>(AK/IA) 2025 = 100.000 €                                                                                                                                                      10.000 € Pauschale für div. Dachreparaturen                                                                                             60.000 € Dachsanierung laut IB Brich                                                                                                     5.000 € Pauschale für Reparaturen                                                                                                    25.000 € Rep. Fettabscheider (+Verrohrung)                                                                                2024 = 54.000 €                                                                                                                                    10.000 € Pauschale für div. Dachreparaturen, 5.000 € Pauschale für Reparaturen, 5.000 € EG Umrüstung auf LED Beleuchtung, 1.500 € Notbeleuchtung Unterhaltung, 25.000 € Rep. Fettabscheider (+Verrohrung), 7.500 € Rep. Dach Terasse 2. OG Büro Flick 2023 = 142.500 €                                                                                                                                                       81.000 € Rep. der Heizungsanlage + 2.500 € teilw. Erneuerung der Mess- und Regeltechnik: Pauschale für Reparaturen 5.000 €  6.000 € Batterieanlage Notbeleuchtung  3.000 € Rep. Urinale UG  10.000 € div. Dachreparaturen, 5.000 € EG Umrüstung auf LED Beleuchtung, 5.000 € Sicherheitsleiter Außenaufgang Lüftungsanlage  25.000 € Rep. Fettabscheider, 750 € Rep. Notbeleuchtung ø der letzten Jahre</t>
  </si>
  <si>
    <t>6162000 Instandh. von techn. Anlagen in Betriebsbauten</t>
  </si>
  <si>
    <t xml:space="preserve">(AK) 2024 = Budgetplanung, Rep. Fahrstuhl                                                                                                                              2023 = Budgetplanung, 1.400 €Tausch eines Heizkörpers in der Lüftungszentrale + Rep. Licht                                                                                                                                                                                                                                                                                                   </t>
  </si>
  <si>
    <t>6165000 Instandh. Sachanl.Gemeingebr.+ Infrastr.vermögen</t>
  </si>
  <si>
    <t>(IA) Notrufvertrag Personenaufzug = 610 €, Personenaufzug = 370 €, Urinale = 260 €, Feuerlöscher 280 € (alle 2 Jahre - erneut 2025+2027+2029), Sicherheitsbeleuchtung 1.000 €, TÜV Personenaufzug 1.100 €, Schiebetür 1.800 €,  Feststellanlage 350 €, RWA-Anlage 700 €  1.700 € Wartung Heizung ab 2023, 500 € Wartung Türen 1.+2. OG ab 2024</t>
  </si>
  <si>
    <t xml:space="preserve">(IA) DUGV-3-Prüfung Elektrogeräte alle 2 Jahre zuletzt 2021                                                                                                  </t>
  </si>
  <si>
    <t>6171000 Aufwendungen für Fremdentsorgung</t>
  </si>
  <si>
    <t>(IA) gem. Veranlagung 2024 (inkl. Überprüfung der tats. Tonnen)</t>
  </si>
  <si>
    <t>6173000 Fremdreinigung</t>
  </si>
  <si>
    <t>(IA) monatlich 1.200 € + Glasreinigung mit Steiger 1.900 €  + Grundreinigung im Jahr 2024                                     3.000 € + Sonderreinigung 500 €                                                                                                                                                   zusätzlich im Jahr 2023 = 1.800 € Beseitungen von Verstopfungen beim Ablauf in den Kanal</t>
  </si>
  <si>
    <t>(IA) Budgetplanung  2024 = Gebühren Gefahrenschau Rathaus</t>
  </si>
  <si>
    <t>(AK) 2024 +2025 = Brandschutzbegutachtung Rathaus</t>
  </si>
  <si>
    <t xml:space="preserve">(IA) Erstellung eines Sanierungsfahrplanes für das Rathaus (2023 = 10.000 €, 2024 =noch benötige Mittel in Höhe von 8.000 € (Gesamtkosten ca.15.000 €)                                               </t>
  </si>
  <si>
    <t>(AE) Neue Verteilung</t>
  </si>
  <si>
    <t>6900100 Beiträge  Gebäude Versicherungen</t>
  </si>
  <si>
    <t>(AE) gem. Beitrag 2024</t>
  </si>
  <si>
    <t>(KJ) Ab 2024 = 1.300 € Programm Eisbär</t>
  </si>
  <si>
    <t>(KJ) Bau bis 2052, Umbau bis 2056</t>
  </si>
  <si>
    <t>(KJ) diverse Geschäftsausstattung mit unterschiedlicher Laufzeit  ab 2025 +  300 € W-Lan</t>
  </si>
  <si>
    <t>(KJ) 2023 = Klein-Reparaturrechnungen aus 2022                                                                                      2024 = Rep. Heizkörper aus 2023</t>
  </si>
  <si>
    <t>(KJ)  ø der letzten Jahre</t>
  </si>
  <si>
    <t xml:space="preserve">'01010105 Einr. für Verwaltungsangehörige </t>
  </si>
  <si>
    <t>(CT) 2023 = Eigenanteile Betriebsausflug</t>
  </si>
  <si>
    <t>5380000 Erträge Herabsetz/Auflös Rückst (außer Instandhal)</t>
  </si>
  <si>
    <t>(KJ) Auflösung Pensions- und Beihilferückstellungen - Verbrauch wird ertragswirksam aufgelöst - eigentlich nicht planbar, da dies von verschiedensten persönlichen Gegebenheiten der Empfänger abhängt.Hier werden die Vorausrechnungen des VK als Grundlage für die Ermittlung der Ansätze  verwendet.</t>
  </si>
  <si>
    <t>(AE) Unfallkasse gem. Bescheid 2024</t>
  </si>
  <si>
    <t>(SF) Budgetplanung, Betriebsausflug</t>
  </si>
  <si>
    <t>6460100 Zuführung zu Pensionsrückstellungen</t>
  </si>
  <si>
    <t>(KJ) siehe 5380000 + ein solidarischer Versorgungsempfänger gleitet 2025 in den individuellen Bereich. Hierdruch müssen einmalig hohe Rückstellungen gebildet werden, welche dann in den kommenden Jahren aufgelöst werden.</t>
  </si>
  <si>
    <t>6461000 Zuführung zu Beihilferückstellungen</t>
  </si>
  <si>
    <t>(KJ) siehe 5380000</t>
  </si>
  <si>
    <t>(SF) Verwaltungskosten Versorgungskasse, Vertrag Koamed + Vertrag SIFA (technische Betreuung Arbeitssicherheit ohne Betriebsärztin)ø der letzten Jahre</t>
  </si>
  <si>
    <t>7123000 Zuweis. lfd. Zwecke an Zweckverbände und dergl.</t>
  </si>
  <si>
    <t>(SF) Verbandsumlage Verwaltungsseminar Darmstadt gem. Bescheid 2024</t>
  </si>
  <si>
    <t xml:space="preserve">'01010201 Finanzverwaltung  </t>
  </si>
  <si>
    <t>5392000 Eigenbeteil. Wahlleistungen § 6a HBeihVO  - LOGA -</t>
  </si>
  <si>
    <t>(SF) Eigenbeteiligung Beamte für Wahlleistungen gem. Beihilfeverordnung</t>
  </si>
  <si>
    <t>(SF) Abrechnung in 2023</t>
  </si>
  <si>
    <t>(JM) Abrechnung in 2023</t>
  </si>
  <si>
    <t>(SF) ab 2022 = 1 x Job-Ticket</t>
  </si>
  <si>
    <t>(KJ) Budgetplanung  2024 = 1x Bildschirm + 2x Halterung</t>
  </si>
  <si>
    <t>(AE) ø der letzten Jahre,</t>
  </si>
  <si>
    <t>(SF) 650 € Pauschale                                                                                                                                                    2023 = Ausbilderlehrgang + Pauschale 650 €</t>
  </si>
  <si>
    <t>(KJ) Afa für verschiedene Büromöbel  2026 + 135 € höhenverstellbarer Schreibtisch</t>
  </si>
  <si>
    <t>6650000 Abschreibung geringwertige Wirtschaftsgüter (GWG)</t>
  </si>
  <si>
    <t>6671000 Abschreib. auf Ford. wegen Uneinbringlichkeit</t>
  </si>
  <si>
    <t>21 Finanzerträge</t>
  </si>
  <si>
    <t>5761000 Säumniszuschläge</t>
  </si>
  <si>
    <t>(LZ) Nicht planbar</t>
  </si>
  <si>
    <t>5763000 Verzinsung von Steuernachforderungen u. -erstatt.</t>
  </si>
  <si>
    <t xml:space="preserve">(LZ) für Gewerbesteuer ø der letzten Jahre abgerundet, 2023 = Berichtigungen von Altfällen nach neuer Rechtsprechung </t>
  </si>
  <si>
    <t xml:space="preserve">'01010202 Stadtkasse </t>
  </si>
  <si>
    <t>(SF) ab 2022 2x Jobticket</t>
  </si>
  <si>
    <t>(LZ) Budgetplanung, 2024 = 2x Bildschirmhalterung</t>
  </si>
  <si>
    <t>(LZ) 50 € jährliche Servicepauschale Online-Banking (S-Firm) der Sparkasse + ab 2023 ePayment 1.100 € (wird voraussichtlich 2025 eingeführt)</t>
  </si>
  <si>
    <t>6750000 Bankspesen/Geldverkehrspesen,Kapitalbeschaff.</t>
  </si>
  <si>
    <t>(LZ) Budgetplanung, 2024 = Gebühren Auslandszahlungsverkehr</t>
  </si>
  <si>
    <t>(LZ) Vollstreckungskosten = ø der letzten Jahre</t>
  </si>
  <si>
    <t>6773000 Aufw. für betriebswirtsch. Beratungen u. ähnl.</t>
  </si>
  <si>
    <t>(LZ) Pauschale für evtl. Dienstleistungen ekom 21</t>
  </si>
  <si>
    <t>(LZ) Ø der letzten Jahre, Bzw. Pauschale</t>
  </si>
  <si>
    <t xml:space="preserve">(LZ) Fachverband Kassenverwalter </t>
  </si>
  <si>
    <t>(KJ) ab 2025 ePayment-Programm = 380 €</t>
  </si>
  <si>
    <t>(KJ) Büroausstattung, ab 2026 = 2 neue Bürostühle + 100 €  + 2 neue Bildschirme + 400 €</t>
  </si>
  <si>
    <t>(LZ) aus Mahngebühren und Säumniszuschläge -nicht planbar-</t>
  </si>
  <si>
    <t>(LZ) ø der letzten Jahre</t>
  </si>
  <si>
    <t>5762000 Mahngebühren öff.-rechtl.</t>
  </si>
  <si>
    <t>5790900 Übrige sonstige Zinsen und ähnl. Erträge</t>
  </si>
  <si>
    <t>(LZ) Stundungszinsen gem. Bescheidung  - Folgejahre nicht kalkulierbar</t>
  </si>
  <si>
    <t>5991000 Ausbuchung Kleinbeträge (Überzahlung/Gutschrift)</t>
  </si>
  <si>
    <t>(LZ) nicht planbar</t>
  </si>
  <si>
    <t>7990100 Ausbuchung Kleinbeträge (Rechnung/Mahnung)</t>
  </si>
  <si>
    <t xml:space="preserve">'01010301 Bauhof  </t>
  </si>
  <si>
    <t>1 Privatrechtliche Leistungsentgelte</t>
  </si>
  <si>
    <t>5060000 Umsatzerlöse aus Handelswaren</t>
  </si>
  <si>
    <t>(IA) Ersatz Treibstoff, tanken FFW und Wassermeister im Bauhof ø der letzten Jahre</t>
  </si>
  <si>
    <t>TH6 Bauen</t>
  </si>
  <si>
    <t>(MT) Ab 2021 Betreuung der Anlagen AV Laxbach durch den Bauhof  siehe auch SK 5989000</t>
  </si>
  <si>
    <t>5484000 Kostenerstattungen von gesetzl. SozVers</t>
  </si>
  <si>
    <t>(SF) Personalkostenersatz für Schutzfristen und Beschäftigungsverbote - nicht planbar</t>
  </si>
  <si>
    <t>(MT) Bauhofeinsätze für Private - nicht planbar</t>
  </si>
  <si>
    <t>4 Bestandsveränderungen und aktivierte Eigenleistungen</t>
  </si>
  <si>
    <t>5259000 sonstige aktivierte Eigenleistungen</t>
  </si>
  <si>
    <t>(KJ) 2023 = Eigenleistungen des Bauhofes bei der Neugestaltung des Spielplatzes in Ersheim</t>
  </si>
  <si>
    <t xml:space="preserve">7 Erträge aus Zuweisungen, Zuschüsse </t>
  </si>
  <si>
    <t>5421000 Zuweisungen für lfd Zwecke vom Land</t>
  </si>
  <si>
    <t>(SF) 2024 + 2025 = 50 % Zuschuss für die Organisationsuntersuchung (konnte 2024 nicht durchgeführt werden)</t>
  </si>
  <si>
    <t>(AE) Ersatz für Schaden an Bauhoffahrzeug</t>
  </si>
  <si>
    <t>(SF) gem. Neuordnung Personalkosten aufgrund Aufzeichnungen der Mitarbeiter                                                   2023 = + 33.087,57 € Anteilige 5%ige Tariferhöhung (auf 4 KST im HH verteilt)</t>
  </si>
  <si>
    <t>6509000 Sonst.Aufw.für Personalmaßnahmen</t>
  </si>
  <si>
    <t>(SF) Budgetplanung (Stellenbeschreibung)</t>
  </si>
  <si>
    <t>(SF) Budgetplanung (Betriebsausflug)</t>
  </si>
  <si>
    <t>6590000 übrige sonstige Personalaufwendungen</t>
  </si>
  <si>
    <t>(SF) Budgetplanung (Arb.med. Untersuchungen)</t>
  </si>
  <si>
    <t>(AE) ø der letzten Jahre</t>
  </si>
  <si>
    <t>6030200 Verbrauchswerkzeuge, Betriebsstoffe, Arzneimittel</t>
  </si>
  <si>
    <t>(SF) Budgetplanung  2024 =div.Verbandsmaterialien</t>
  </si>
  <si>
    <t>(IA) VZ 2025 pro Monat 814 €</t>
  </si>
  <si>
    <t>6055000 Treibstoffe</t>
  </si>
  <si>
    <t xml:space="preserve">(MR) ø der letzten Jahre </t>
  </si>
  <si>
    <t>(IA) gem. Veranlagung 2024 + Gebührenerhöhung</t>
  </si>
  <si>
    <t xml:space="preserve">(MR)                                                                                                                                                          2024 =Sichtschutzstreifen für Zaunanlage, Regenrinne, Schlüssel                                                      2023 + 2024= 750 € Renovierung Büro (Boden + Wände, konnte noch nicht durchgeführt werden) </t>
  </si>
  <si>
    <t>6062000 Materialaufw. für techn. Anlagen in Betriebsbauten</t>
  </si>
  <si>
    <t>(MR ) Budgetplanung  2024 = Material für Kran (Rundschlingen, Kettengehänge,..)</t>
  </si>
  <si>
    <t xml:space="preserve">(MR) ø der letzten Jahre   Kleinmaterialien </t>
  </si>
  <si>
    <t>(AK) ø der letzten Jahre = 15.000 € + 3.000 € für Bauholz und Metall für Arbeiten im Stadtgebiet                         2023 = + 3.000 € Materialpauschale für 1.250 Jahr-Feier</t>
  </si>
  <si>
    <t>6070000 Aufwand  Berufskleidung, Arbeitsschutzmittel</t>
  </si>
  <si>
    <t>(AK) ø der letzten Jahre Handschuhe, Schuhe, Gehör- und Gesichtschutz, Masken</t>
  </si>
  <si>
    <t>(IA) ø der letzten Jahre</t>
  </si>
  <si>
    <t>(IA) Papierhandtücher, Toilettenpapier, Handys  ø der letzten Jahre</t>
  </si>
  <si>
    <t>6101000 Fremdleist. für Erzeugnisse u. and. Umsatzleist.</t>
  </si>
  <si>
    <t>(AF) Budgetplanung  2024 = Trink- und Quellwasseruntersuchung</t>
  </si>
  <si>
    <t xml:space="preserve">(AK ) 2025 = 1.000 € Reparaturen des Tores, 7.500 € Neue Beleuchung Halle, 500 € Pauschale                                                                                                                                         2024 = 10.000 € Treppe für Empore (=Ansatz), Erneuerung der Zaunanlage (12.200 €), Treppe für Empore (9.000 €), 1. AZ Herstellung Tankfläche (17.600 €)                                                                                                                    2023 = 20.000 € für die Erneuerung des Zauns durch einen massiven Doppelstabmattenzaun (2m Höhe, 150m Länge) um den Bauhof gemäß Begehnung mit dem Sicherheitsbeauftragten                                                                                                 5.000 € Austausch der Hallenbeleuchtung                                                                                           2022 = 500 € Pauschale                                                                                                                              </t>
  </si>
  <si>
    <t>(AK) Pauschale für Krananlage, Druckluftbehälter u.ä.  2024 = Rep. Rolltor</t>
  </si>
  <si>
    <t>6163000 Instandh. von Einrichtungen und Ausstattungen</t>
  </si>
  <si>
    <t>(AK) 2025 = 3.000 € Pauschale für Rep. von Gerätschaften                                                                      2024 = Rep. von Mähgeräten</t>
  </si>
  <si>
    <t>6164000 Instandhaltung von Fahrzeugen</t>
  </si>
  <si>
    <t xml:space="preserve">(AK) Früher Ansatz aufgrund, ø der letzten Jahre  ab 2020 werden die Kosten für jedes Fahrzeug ermittelt und angemeldet (wie bei der FFW).                                                                                                                                                                                   </t>
  </si>
  <si>
    <t>(IA) Krananlage jährlich 600 €, Feuerlöscher 200 € (alle 2 Jahre - erneut 2025), Gefahrstoffschrank (Sicherheitsprüfung) 210 € jährlich, 3.000 € Meßgeräte + Sicherheitseinrichtungen</t>
  </si>
  <si>
    <t>(AK) DGUV-3 Prüfungen Elektrogeräte (1.000 €) + E-Check (500 €)</t>
  </si>
  <si>
    <t>(MR) ab 2025 = Pauschale 2.000 € Gefahrstoffentsorgung</t>
  </si>
  <si>
    <t xml:space="preserve">(IA) Glasreinigung 70,97 €, Ölabscheider 430 €                                                                 </t>
  </si>
  <si>
    <t>(AK) 333 €  Ford Ranger HP-HI-100  (bis 10/2025)                                                                                           2x Crafter monatlich HP-HI 47 und HP-HI 48 = je 590 €(vorher: 435,54 €)                                 monatliche Miete Arbeitskleidung = ca. 700€</t>
  </si>
  <si>
    <t>(AE) GEZ-Gebühren</t>
  </si>
  <si>
    <t>(SF/AK) 2021 + 2023 + 2024 + 2025 Organisationsuntersuchung im Bauhof (wurde 2021 + 2023  2024 nicht durchgeführt)</t>
  </si>
  <si>
    <t>(SF) 2024 = 600 € Erstellung einer Gefährdungsbeurteilung wg. Psychischer Belastung am Arbeitsplatz</t>
  </si>
  <si>
    <t>(PM) VPN-Verbindung</t>
  </si>
  <si>
    <t xml:space="preserve">(AK) Pauschale 1.000 €  2023+2024+ 2025 = + 3.000 € Mittelanmeldung Bauhofsleiter für notwendige Lehrgänge                                                                                                     </t>
  </si>
  <si>
    <t>6901000 Kfz-Versicherungsbeiträge</t>
  </si>
  <si>
    <t>(AK) Pauschale für Getränke</t>
  </si>
  <si>
    <t>(KJ) Bauhofhalle bis 2038, ab 2024 neuer Dieseltank</t>
  </si>
  <si>
    <t>6630000 Abschr. auf techn. Anlagen und Maschinen</t>
  </si>
  <si>
    <t xml:space="preserve">(KJ) diverse Gerätschaften mit unterschiedlicher ND </t>
  </si>
  <si>
    <t>6642000 Abschr. auf Betriebsausstattung</t>
  </si>
  <si>
    <t xml:space="preserve">(KJ) Gefahrgutschrank bis 2023  </t>
  </si>
  <si>
    <t>6643000 Abschr. auf Fuhrpark</t>
  </si>
  <si>
    <t>(KJ) Bauhoffahrzeuge mit unterschiedlicher ND  2026 + 1.350 € Anbaugeräte Traktor + 1.200 € Ford Ranger, ab 2027 + 1.400 € Ersatzfahrzeug für Hansa</t>
  </si>
  <si>
    <t>(KJ) ab 2026 = Neuer Bürostuhl</t>
  </si>
  <si>
    <t>(KJ) GWG mit unterschiedlicher ND  2026 +2.280 € Inv. 2025</t>
  </si>
  <si>
    <t>18 Sonstige ordentliche Aufwendungen</t>
  </si>
  <si>
    <t>7030000 Kfz-Steuer</t>
  </si>
  <si>
    <t>(AE) gem. Steuer 2024</t>
  </si>
  <si>
    <t>9100010 Erlöse Bauhof ILV</t>
  </si>
  <si>
    <t>(KJ) Ergebnis aus Einzelkosten</t>
  </si>
  <si>
    <t xml:space="preserve">'01020101 Partnerschaftspflege  </t>
  </si>
  <si>
    <t xml:space="preserve">(AE) alle 2 Jahre Aufwendungen für Besuch französischer Gäste in Hirschhorn                           2023 + 1.000 € da 40-Jähriges Jubiläum (war bereits 2021)                                                                                          </t>
  </si>
  <si>
    <t>(AE) Budgetplanung</t>
  </si>
  <si>
    <t>(AE) ab 2024 Fahrtkosten Jugendliche nach Chateau-Landon</t>
  </si>
  <si>
    <t>'01020102 Magistrat Repräsentation</t>
  </si>
  <si>
    <t xml:space="preserve">(SF) Eigenbeteiligung Beamte für Wahlleistungen gem. Beihilfeverordnung </t>
  </si>
  <si>
    <t>6861000 Aufw. für Öffentlichkeitsarbeit</t>
  </si>
  <si>
    <t>(AE) Hirschhorner Stadtanzeiger, Der Vertrag endete 2021. Durch höhere Kosten für die Verteilung des Blattes (u.a. Mindestlohn) erhöhen sich die Kosten. Ab dem Jahr 2023 werden sich die Kosten nochmals erhöhen. (Magi Beschluss vom 09.12.2021)</t>
  </si>
  <si>
    <t xml:space="preserve">(AE) Kaffee, Getränke u.ä. Ø der letzten Jahre </t>
  </si>
  <si>
    <t>6869000 sonst. Aufwendungen für Repräsentation</t>
  </si>
  <si>
    <t>(AE) Präsente, Neujahrsempfang (1.000 € zusätzlich als Ersatz für Parlamentarischen Abend) , Volkstrauertag, Einschulung Ø der letzten Jahre</t>
  </si>
  <si>
    <t>6871000 Geschenke bis 35 €</t>
  </si>
  <si>
    <t>'01020103 Stavo Representation</t>
  </si>
  <si>
    <t>(AE) Miete Mikrofonanlage für Bürgerversammlungen</t>
  </si>
  <si>
    <t>(AE) Kaffee, Getränke u.ä. Ø der letzten Jahre = 100 €                                                                   2.500 Parlamentarischer Abend (alle 5 Jahre)</t>
  </si>
  <si>
    <t>(AE) Präsente, Bewirtung Stadtverordnetenversammlungen</t>
  </si>
  <si>
    <t xml:space="preserve">'02000101 Wahlen </t>
  </si>
  <si>
    <t>5480100 Kostenerstattungen vom Bund</t>
  </si>
  <si>
    <t xml:space="preserve">(None) 2025 + 2029 = Bundestagswahl alle 4 Jahre 2024 + 2029 = Europawahl alle 5 Jahre </t>
  </si>
  <si>
    <t>02 Sicherheit und Ordnung</t>
  </si>
  <si>
    <t>TH2 Ordnung/Soziales</t>
  </si>
  <si>
    <t>5481000 Kostenerstattungen vom Land</t>
  </si>
  <si>
    <t>(AE) 2023 + 2028 = Landtagswahl alle 5 Jahre2026 + 2031 = Kreistagswahl alle 5 Jahre</t>
  </si>
  <si>
    <t>(AE) 2026 + 2031 Kommunalwahl alle 5 Jahre (1.000 €)2022 + 2028 Neuwahl Bürgermeister alle 6 Jahre (1.200 €)2023 + 2028 Landtagswahl alle 5 Jahre (500 €)2024 + 2029 Europawahl alle 5 Jahre (500 €)2027 + 2033 Landratswahl alle 6 Jahre (800 €)2025 + 2029 Bundestagswahl alle 4 Jahre (500 €)</t>
  </si>
  <si>
    <t>6131000 Entschädig. ehrenamtl.Tätige (sow. nicht SK 678)</t>
  </si>
  <si>
    <t>(AE) 1000 € je Wahltermin: 2022 Bürgermeisterwahl, 2023 Landtagswahl, 2024 Europawahl, 2025 Bundestagswahl, 2026 Kommunalwahl, 2027 Landratswahl, 2028 Landtagswahl + Bürgermeisterwahl, 2029 Bundestagswahl + Europawahl</t>
  </si>
  <si>
    <t>(AE) Wählerverzeichnis von ekom je Wahl 1.100 €  2022 +2028 =  Wahlmodul Bgm Wahl 1.800 €</t>
  </si>
  <si>
    <t>(PM) Wahlprogramm Votemanager = 500 € und Online Wahlscheinprogramm = 300 €</t>
  </si>
  <si>
    <t>(AE) Wahlleitfäden je Wahl 60 €</t>
  </si>
  <si>
    <t>(AE) Wahlbekanntmachungen, Briefwahl u.ä. je Wahl 1.500 €</t>
  </si>
  <si>
    <t>(AE) Verteilungskosten Musterstimmzettel über Stadtanzeiger für Kommunalwahl</t>
  </si>
  <si>
    <t>(AE) Schulungskosten je Wahl 260 €</t>
  </si>
  <si>
    <t>9200060 Kosten Verteilung Verwaltungskosten ILV</t>
  </si>
  <si>
    <t xml:space="preserve">'02010101 Ordnungsamt </t>
  </si>
  <si>
    <t>(SF) Auskünfte, Gebühren Reisepässe und Personalausweise, FührungszeugnisseØ der letzten Jahre</t>
  </si>
  <si>
    <t>5110000 öffentlich rechtliche Benutzungsgebühren</t>
  </si>
  <si>
    <t>(SF) ab 2024 = Fischereiabgabe</t>
  </si>
  <si>
    <t>(JM) Eigenbeteiligung Beamte für Wahlleistungen gem. Beihilfeverordnung</t>
  </si>
  <si>
    <t>(SF) Budgetplanung  2021 + 2022 + 2023 = Ausschreibung Stelle Ordnungsamt</t>
  </si>
  <si>
    <t>(SF) ab 03/24 1x Job-Ticket</t>
  </si>
  <si>
    <t>(SF) Bundesdruckerei, Büromaterialien = Ø der letzten Jahre</t>
  </si>
  <si>
    <t>(SF) Budgetplanung, 2023 = Handy für Ordnungsamt + 13 Betonfertigteile (2.300 €)                      2024 = 5 Blöcke + 5 Mobilzäune</t>
  </si>
  <si>
    <t>(SF) Reisepässe, Personalausweise Bundesdruckerei = Ø der letzten Jahre</t>
  </si>
  <si>
    <t>(SF) Budgetplanung  2024 = Abfallentsorgung Illegale Reifenablagerung</t>
  </si>
  <si>
    <t>(SF) Budgetplanung  2023 = Entsorgung Bauschutt Wolfenacker</t>
  </si>
  <si>
    <t xml:space="preserve">(SF) 300 € Pauschale </t>
  </si>
  <si>
    <t xml:space="preserve">(SF) Gesetzestexte, -sammlungen = Ø der letzten Jahre </t>
  </si>
  <si>
    <t>(SF) Ab 2022 Handy Ordnungsamt (richtig Verbucht) (22 € je Monat)</t>
  </si>
  <si>
    <t xml:space="preserve">(SF) 2024 + 2025 = 2.000 € Fortbildungen                                                                                                  2023 = 1.500 € Fortbildungen neuer Mitarbeiter                                                                             </t>
  </si>
  <si>
    <t>(SF) Vertrag Aufnahme von Fundtieren im Tierheim Heppenheim</t>
  </si>
  <si>
    <t>7170100 sonstige Erstattungen an den Bund</t>
  </si>
  <si>
    <t>(SF) Auskünfte Gewerbezentralregister, Polizeiliche FührungszeugnisseØ der letzten Jahre  nicht planbar</t>
  </si>
  <si>
    <t>7171000 sonstige Erstattungen an das Land</t>
  </si>
  <si>
    <t>(SF) Fischereiabgabe Ø der letzten Jahre</t>
  </si>
  <si>
    <t>22 Zinsen und andere Finanzaufwendungen</t>
  </si>
  <si>
    <t>7790000 sonst. Zinsen &amp; ähnl. Aufwendungen</t>
  </si>
  <si>
    <t>(SF) 2023 = Rückzahlung zu viel gezahltes Entgelt</t>
  </si>
  <si>
    <t>(KJ)  Aufwand für Tierkörperbeseitigung, Tierfang, Funsachen u.ä.</t>
  </si>
  <si>
    <t xml:space="preserve">'02010102 Ortsgericht  </t>
  </si>
  <si>
    <t>(TCZ) Schätzgebühren, Erstattung Amtsgericht für Sterbefallanzeigenø der letzten Jahre</t>
  </si>
  <si>
    <t>(TCZ) 2023 = Praxistreffen der Ortsgerichte in Ortenberg</t>
  </si>
  <si>
    <t>7178000 sonstige Erstattungen an übrigen Bereich</t>
  </si>
  <si>
    <t>(TCZ) Erstattungen an Ortsgerichtsmitgliederø der letzten Jahre</t>
  </si>
  <si>
    <t>(KJ) 2024 = Abr. Sterbefallsanzeigen 4. Quartal 2023</t>
  </si>
  <si>
    <t xml:space="preserve">'02010103 Schiedsamt  </t>
  </si>
  <si>
    <t>(PN) Schiedsamtszeitung</t>
  </si>
  <si>
    <t>(MH) Budetplanung  2023 = Teilnahme an Arbeitstagung</t>
  </si>
  <si>
    <t>(MH) Einführungs- und Vertiefungslehrgang 2024 u. 2025</t>
  </si>
  <si>
    <t>(PN) Beitrag Bund deutscher Schiedsmänner gem. Bescheid 2023</t>
  </si>
  <si>
    <t xml:space="preserve">'02010104 Katastrophenschutz  </t>
  </si>
  <si>
    <t>(SF) Budgetplanung  2024 = Erste-Hilfe-Material</t>
  </si>
  <si>
    <t xml:space="preserve">(SF) 2025 = 2.000 € Pauschale                                                                                                                    2024 = 20 Feldbetten 800 €, 5x Schild Notrufmeldestelle 500 €, Boxen inkl. Ausrüstung Notrufmeldestelle 500 €                                                                                                                                                                                                                                        </t>
  </si>
  <si>
    <t>(BK) Budgetplanung</t>
  </si>
  <si>
    <t>(SF) Budgetplanung  2022 = 60 Kisten Wasser, 2023 = Gutschrift Leergut</t>
  </si>
  <si>
    <t>(KJ) ab 2025 Kritis-Alarmierungssoftware 60 €</t>
  </si>
  <si>
    <t>(KJ) ab 2025 Zelt/Pavillion 134 €</t>
  </si>
  <si>
    <t>(KJ) ab 2025 = 8.334 € 1 Notstromerzeuger-Anhänger, ab 2026 16.667 € 2 Notstromerzeuger-Anhänger</t>
  </si>
  <si>
    <t xml:space="preserve">'02010201 Gewerbeangelegenheiten  </t>
  </si>
  <si>
    <t>(PN) Gewerbeauskünfte, Ausschankgenehmigungenø der letzten Jahre</t>
  </si>
  <si>
    <t>(SF ) Budgetplanung</t>
  </si>
  <si>
    <t>(PN) bis 2023 Pflegekosten Software PC Klaus  ab 2024 Pflegekosten migewa21</t>
  </si>
  <si>
    <t>(PN) 2023 + 2024 = Schulungen für Programm Migewa21</t>
  </si>
  <si>
    <t xml:space="preserve">'02020101 Feuerwehr Hirschhorn </t>
  </si>
  <si>
    <t>(KJ) Feuerwehreinsätze und Brandsicherheitsdienstø der letzten</t>
  </si>
  <si>
    <t>TH3 Gefahrenbwehr</t>
  </si>
  <si>
    <t>(KJ) Kreis Bergstraße: Pauschale für überörtliche Hilfe ab 2021 noch 2.000 € da der Betrag für den Ölsanimat (500 €) aufgrund dessen Außer-Dienstsetzung nicht mehr gezahlt wird.</t>
  </si>
  <si>
    <t>(KJ) Kostenersatz für zerstörten Verkehrsleitkegel im Einsatz</t>
  </si>
  <si>
    <t>(KJ) Zuschüsse für Feuerwehrhaus bis 2061 und Tanklöschfahrzeug bis 2025, Zuschuss für Erweiterungsbau bis 2061, Zuschuss Sirenen bis 2034</t>
  </si>
  <si>
    <t xml:space="preserve">5461000 Erträge Auflös SOPO Invest nicht öffentl Bereich </t>
  </si>
  <si>
    <t>(KJ) Zuschuss Feuerwehrverein für Vorausgerätewagen bis 2017</t>
  </si>
  <si>
    <t>5469000 Erträge Auflösung von sonst SOPO aus Investitionen</t>
  </si>
  <si>
    <t>(AE) gem. Bescheid 2024</t>
  </si>
  <si>
    <t xml:space="preserve">(KJ) Pauschale, ø der letzten Jahre </t>
  </si>
  <si>
    <t>6011000 Lehr- und Unterrichtsmittel</t>
  </si>
  <si>
    <t>(KJ) Pauschale</t>
  </si>
  <si>
    <t>(KJ) Verbrauchsmaterial 200 €, Verbrauchsmaterial Defi 200 €</t>
  </si>
  <si>
    <t xml:space="preserve">(KJ) monatlich gem. VZ = 645 €                                                                                                                 3 Anschlüsse= 31 € (Jugendräume)  23 € (Festplatzanschl.) 591 € (Hausanschlussraum) </t>
  </si>
  <si>
    <t>(KJ) monatlich gem. VZ = 1.061 € +138 €</t>
  </si>
  <si>
    <t>(KJ) Pauschale, ø der letzten Jahre</t>
  </si>
  <si>
    <t>(KJ) gem. Veranlagung 2024 + Gebührenerhöhung</t>
  </si>
  <si>
    <t xml:space="preserve">(KJ) 2025 = 8x Heizkörperthermostat 240 €, Rauchmelder 500 €, 2x Wandthermostat 100 €, 33x W-Lan Acces Points, Pauschale 400 €                                                                                               2024 = 5x Rauchmelder 300 €  4x Heizungsthermostat 300 €  4x Drücker für Hallentore  Erneuerung der Außenbeleuchtung Gerätehaus 200 €  3x W-Lan-Acces-Point 450 €  Nachtlicht Fahrzeughalle 300 €  Bodenkennzeichung Fahrzeughalle 500 €                                      Ansatzkürzung im Zuge der Magistratsberatungen auf 1.000,00 € Pauschal                                                      2023 = Kombi-Wandssteckdose                                                                                                                                                               </t>
  </si>
  <si>
    <t xml:space="preserve">(KJ) 2025 = Budgetplanung                                                                                                                     2024 = 2x LED Scheinwerfer als Ersatz für Scheinwerfertragen 2.200 €                                                Ansatzkürzung im Zuge der Magistratsberatungen auf 1.000,00 € Pauschal                                                        2023 = Rettungsschlaufe + Seilzugstareinrichtung für Stromerzeuger                                      </t>
  </si>
  <si>
    <t>(KJ) Pauschale für Einsatzmaterial und Ausstattung, ø der letzten Jahre                                                    ab 2025 neue Regelung zu Investitionen (erst ab 500 €, nicht ab 150 €), dies führt zu Mehraufwendungen.                                                                                                                   2024 = Ansatzkürzung im Zuge der Magistratsberatungen auf 4.000,00 € Pauschal</t>
  </si>
  <si>
    <t>(KJ) Einsatzkleidung, Atemschutz, Dienstkleidung, ArbeitsschutzØ der letzten Jahre = 6.000 €1.000 € 4x Neueinkleidung  1.000 € 2x Einkleidung Atemschutzgeräteträger (Wechsel von normal), 320 € 4x Kletterhelme, 1.500 € 4x Flammschutzhauben, 1.050 € 5x Dienstuniform, 720 € 3x Einsatzstiefel, 2.000 € 5x Kleidungsstück Brandschutz, 500 € Kleidungsstück TH, 90 € 3x Helm Kinderfeuerwehr, 300 € Kleidung Kinderfeuerwehr, 700 € PSA Jugendfeuerwehr, 300 € Polo-Shirts Jugendfeuerwehr, 1.750 € 5x Atemschutzmaske, 125 € 5x Personendosimeter, 300 € 3x Brandschutzhandschuhe, 320 € 4x Haltegurte, 100 € Kleinmaterial, 195 € 3x Forsthelm, 1.395 € 3x Helm inkl. Zubehör + 1.250 € 40x Polo-Shirt (konnte 2024 nicht beschafft werden)                                                                                                            2025 = Ansatzkürzung im Zuge der Magistratsberatungen auf 10.000,00 € Pauschal                 ab 2025 neue Regelung zu Investitionen (erst ab 500 €, nicht ab 150 €), dies führt zu Mehraufwendungen.  2024 = Ansatzkürzung im Zuge der Magistratsberatungen auf 9.500,00 € Pauschal</t>
  </si>
  <si>
    <t>(KJ) Seife, Toilettenpapier, Handtücher u.ä.Ø der letzten Jahre</t>
  </si>
  <si>
    <t>(KJ) gem. Verordnung über Dienst- und Reisekostenentschädigungen Beträge pro MonatGerätewart 50 €, Gerätewart 25 €, Gerätewart 25 €, Atemschutzgerätewart 20 €, Atemschutzgerätewart 15 €, Verantwortlicher Persönliche Schutzausrüstung 25 €, Betreuung Bambinis 45 €, Jugendwart 45 €,                                                                                                                                Wehrführer 90 € (da mit Wefü in einer Person, nur Zahlung von 1x 90 €), Stadtbrandinspektor 90 €, 1. stellv. Wehrführer 45 € 2. stellv. Stadtbrandinspektor 45 €                                                                                          2. Stellv. Wehrführer 45 €  SGL IuK 20 €</t>
  </si>
  <si>
    <t xml:space="preserve">(AK) Ø der letzten Jahre = 5.000 €                                                                                                    2025 = 5.000 Pauschale + 350 € Batterie für Zentrale  + 10.000 € neue Küche im 1. OG (inkl. Anschlüsse + Malerarbeiten, Rest soll über den FFW Verein und die IGO-Förderung finanziert weden) + 25.000 € Betonsanierungen Fassade + Sockel                                                                                                                         2024 = 5.000 € Pauschale                                                                                                      2023 = 8.000 € Erneuerung Druckluftverrohrung, 600 € Erneuerung Druckluftschläuche Fahrzeuge, 1.300 € Einbau Drucklufttrocknung  22.500 € Hangsicherung hinter dem FFW-Gerätehaus (konnte 2021+2022 nicht durchgeführt werden), 8.000 € Rep. Abgasabsauganlage                                                                                                                                                                                                                                                                                                      </t>
  </si>
  <si>
    <t>(KJ) Budgetplanung  2023 = Rep. Motorsäge</t>
  </si>
  <si>
    <t>(KJ) ø der letzten Jahre = 12.500 € gemäß Mittelanmeldungen der FFW = 15.150 €2025 = Ansatzkürzung im Zuge der Magistratsberatungen auf 12.000 € Pauschal</t>
  </si>
  <si>
    <t>(KJ) Rolgliss + Abseilgerät 500 €, Feuerlöscher 400 € alle 2 Jahre (zuletzt 2023), Heizung 800 €, Gefahrgutmessgeräte 300 €   Abgasabsauganlage 340 €  Prüfung Hebekissen 500 €  Tore 1.100 €, Sprungretter 830 €  Hochdruckreiniger 200 €, Rettungswesten 450 €, Kran 600 €, Stromerzeuger 600 €, Prüfung CSA-Anzüge 800 €, 160 € Defi, Regale 150 € , Absturzsicherungssatz 120 €, 1.300 € Rettungsgeräte, 6x TÜV Atemluftflaschen + Umrüstung Flaschenventil 1.200 €  6x Grundüberholungssatz Lungenautomat 1.200 €  STK Druckminderer 80 €, 6x Grundüberholung Masken 240 €, Füllung  + TÜV O2 Flasche 140 €, 4x Grundüberholung Druckminderer 1.800 €                                                                                                                       ab 10/2020 externe Vergabe Atemschutz: 17.000 € (Vorjahre Ansatz = 15.000 €)</t>
  </si>
  <si>
    <t xml:space="preserve">(KJ) Reparatur Funkgeräte, Einsatzgeräte u.ä.Ø der letzten Jahre = 2.000 €                                                                                                2025 = 2.500 € Prüfungen Elektrogeräte,                                                                            2024 = 2.500 € Prüfungen Elektrogeräte, 250 € Rep. Melder, 500 € Rep PSA                   2023 = 1.300 € Prüfung der ortsveränderlichen Elektrogeräte aufgrund der festgestellten Mängel jährlich angesetzt, sonst alle 2 Jahre                                                                                                                                                                                                     </t>
  </si>
  <si>
    <t>(KJ) gem. Veranlagung 2024</t>
  </si>
  <si>
    <t>(KJ) Reinigung Gerätehaus durch externe Firma 3.250 € + 250 € Nagerbekämpfung  + Reinigung der Kleidung durch externen Dienstleister 1.600 €</t>
  </si>
  <si>
    <t>(KJ) Atemschutzuntersuchungen, Impfkosten, Untersuchungen LKW-Führerschein u.ä.ø der letzten Jahre</t>
  </si>
  <si>
    <t xml:space="preserve">(KJ) Miete Parkplätze 100 € jährlich                                                                                        </t>
  </si>
  <si>
    <t>(KJ) 310 € Anteil Florix-Lizenz 2/3 der Kosten   Microsoft Teams 110 €, Office-Lizenz 120 €, 750 € Rettalarm</t>
  </si>
  <si>
    <t>(KJ) Pauschale, Gebühren für Führerscheinverlängerungen + GEZ, 2023 = Bootsführerscheinverlängerungen</t>
  </si>
  <si>
    <t>(LZ) Budgetplanung  2023 = Vollstreckungsgebühren</t>
  </si>
  <si>
    <t>(KJ) Budgetplanung  2023 = Beratung Auszahlung BSD direkt an Einsatzkraft</t>
  </si>
  <si>
    <t>(KJ) ø der letzten Jahre</t>
  </si>
  <si>
    <t>(KJ) Alarmierungskosten Kreis, hier neu zugeordnet</t>
  </si>
  <si>
    <t>(KJ) Zuschuss Kameradschaftsabend 340 € + verschiedene Präsente an Jubilare</t>
  </si>
  <si>
    <t xml:space="preserve">(KJ) 1 Führerschein Klasse CE =7.500 € + 1x Erweiterung eines Führerscheines 2.500 € (alle 2 Jahre), 3.000 € TH-VU Lehrgänge, 600 € Ausbildung Atemschutz, 2.500 € 10x UKW-Sprechfunkschein, 800 € Anwenderschulung AED (Defi), 1.700 € Ausbildung tragbare Gaswarngeräte,500 € Lehrgänge extern, 500 € Lehrgänge Kreis,  200 € Kinderfeuerwehrø der letzten Jahre zzgl. </t>
  </si>
  <si>
    <t>(AE) Haftpflichtversicherung gem. Beitrag 2024</t>
  </si>
  <si>
    <t>(KJ) Mitgliedschaft ADAC (66 €) und Jahresbeitrag Kreisfeuerwehrverband 318 €</t>
  </si>
  <si>
    <t>(KJ) Personalkostenerstattung an Betriebe (steigt stetig), Verpflegungskosten bei Einsätzen + 500 € Essen JHVø der letzten Jahre</t>
  </si>
  <si>
    <t xml:space="preserve">(KJ) Feuerwehrhaus bis 2061, Garagenanbau bis 2053, ab 2020 Erweiterungsbau bis 2063 </t>
  </si>
  <si>
    <t>(KJ) technische Anlagen mit unterschiedlicher AfA</t>
  </si>
  <si>
    <t>(KJ) Betriebsausstattung mit unterschiedlicher AfA</t>
  </si>
  <si>
    <t>(KJ) Fuhrpark mit unterschiedlicher AfA, Ab 2026 + 35.000 € (HLF 20) , ab 2027 + 25.000 € (GW-TH)  ab 2028 + 8.000 € (ELW)  ab 2030 + 5.350 € (MTW) + 8.000 € (MZB)</t>
  </si>
  <si>
    <t>(KJ) Geschäftsausstattung mit unterschiedlicher AfA  +1.250 € Sirene ab 2025</t>
  </si>
  <si>
    <t>(KJ) GWG mit unterschiedlicher AfA  ab 2025 + 7.630 € HH Reste  ab 2026 Investitonen 2025 = 7.800 €</t>
  </si>
  <si>
    <t>(KJ) Personalkostenanteil für Einsätze und Brandsicherheitsdienst wird an FFW ausgezahltø der letzten Jahre</t>
  </si>
  <si>
    <t>5912000 Ertr. aus der Veräuß.v. Vermögensgegenst.üb.410 €</t>
  </si>
  <si>
    <t>(KJ) 2023 = Verkauf VGW + hydraulische Rettungsgeräte</t>
  </si>
  <si>
    <t>(KJ) 2023 = Gasabr. 20222024 = Beitragserstattung Abr. 2023 GVV</t>
  </si>
  <si>
    <t xml:space="preserve">(KJ) 2023 = Wartungen Heizung 2022 (750 €), Untersuchung für Lkw-Führerschein (125 €), Wasserentnahmestellenpläne für BEP (425 €)                                                                                                      </t>
  </si>
  <si>
    <t>7990000 sonstige außerordentliche Aufwendungen</t>
  </si>
  <si>
    <t>(KJ) 2023 = Weiterleitung Verkaufserlöse VGW + hydraulische Rettungsgeräte an den FFW Verein, da dieser das Fahrzeug und die Gerätschaften damals angeschafft hat</t>
  </si>
  <si>
    <t>9200030 Brandreserve ILV</t>
  </si>
  <si>
    <t>(KJ) Erlös bei KST Wasserversorgung</t>
  </si>
  <si>
    <t xml:space="preserve">'02020102 Feuerwehr Langenthal  </t>
  </si>
  <si>
    <t>(KJ) Feuerwehreinsätze und Brandsicherheitsdienstø der letzten Jahre</t>
  </si>
  <si>
    <t xml:space="preserve">(KJ) Zuschüsse für Garage bis 2058, ab 2025 Föderung MLF 1.252 € </t>
  </si>
  <si>
    <t>(KJ) Erstattung der Nebenkosten für die Wohnung  Innere Verrechnung mit KST 10020106 Birkenweg 2 ø der letzten Jahre</t>
  </si>
  <si>
    <t>(KJ) 2024 = TSF-W Schadensersatz nach Unfall</t>
  </si>
  <si>
    <t>(SF) Ø der letzten  Jahre</t>
  </si>
  <si>
    <t>(KJ ) 2023 = Kegelspiel für Jgf</t>
  </si>
  <si>
    <t>(KJ) Budgetplanung, 2023 = Elektroden für Defi</t>
  </si>
  <si>
    <t xml:space="preserve">(KJ) monatlich gem. VZ = 249 € </t>
  </si>
  <si>
    <t>6054000 Heizöl</t>
  </si>
  <si>
    <t xml:space="preserve">(KJ) ø der letzten Jahre </t>
  </si>
  <si>
    <t>(KJ) 2024 = Rauchmelder + W-Lan-Acces Points                                                                                 2023 = Schlauchaufroller, Zylinder + Anlagenschlüssel</t>
  </si>
  <si>
    <t>(KJ) Budgetplanung  2023 = 2x Manometer für Pumpe</t>
  </si>
  <si>
    <t xml:space="preserve">(KJ) 2025 = Kombikanister für Kettensäge 50 €, Böcke für Leiterprüfung 90 €, 5x Feldbett 250 €, Öle und Schmierstoffe 250 €, Teleskop-Dreibeinstativ 750 €, Ersatzteile und Kleinmaterial 750 €, Spülbecken für Zeltlager (Jgf) 200 €, 2x Atemschutzatrappe für Jgf 400 €, 1x Zeltwsichenwand 350 €                                                                                                                                               2024 = 3x Faltdreieck 300 €, 2x Weithalskanister 70 €, 6x Seilschlauchhalter 50 €, 4x Seilratschen 60 €, 3x Kehrbesen 105 €,  Öle und Schmierstoffe 250 €, 4x Zelttaschen 400 €, Pauschale Rep. Material 500 €, Ladegerät TS/Stromerzeuger 150 €, Material Kfw 500 €, Co-Warner 130 €                                                                                                                                                                                                                     2023 = 510 € Schläuche aus 2022 (können erst 2023 geliefert werden), 750 € Pauschale, Heißluftpistole 60 €, Öle und Schmierstoffe 250 €, Ausrüstung Zeltlager für Jgf 500 €                                                                                                                                                                                                  </t>
  </si>
  <si>
    <t>(KJ) Einsatzkleidung, Atemschutz, Dienstkleidung, Arbeitsschutz 1.250 € 40x Polo-Shirt (konnte 2024 nicht beschafft werden)ab 2025 neue Regelung zu Investitionen (erst ab 500 €, nicht ab 150 €), dies führt zu Mehraufwendungen.  2025 = Ansatzkürzung im Zuge der Magistratsberatungen auf 5.000,00 € Pauschal2024 = Ansatzkürzung im Zuge der Magistratsberatungen auf 5.000,00 € Pauschalø der letzten Jahre bzw. gemäß Mittelanmeldungen FFW</t>
  </si>
  <si>
    <t>(KJ) gem. Verordnung über Dienst- und Reisekostenentschädigungen pro MonatGerätewart 25,56 €, Wehrführer 60 €, stellv.Wehrführer 30 €, Jugendwart 30 €  Atemschutzgerätewart 15 € , Gerätewart 15 €, 2. Stellv. Wehrführer 30 €, Telefonkostenpauschale Wehrführer 10,23 €, neu ab 01.01.24 Betreuung Bambinis 30 €</t>
  </si>
  <si>
    <t xml:space="preserve">(AK) 2025 = 1.000 € Pauschale + 5.000 € Flachdachsanierung Gemeinschaftsräume + Teil Böhnig                                                                                                                                            2024 = + 9.000 € Einbau einer Notstromeinspeisung + 1.000 € Pauschale                                                                  + 25.000 € Errichtung eines Trapetzdaches                                                                                                                                                                               2023 = ø der letzten Jahre bzw. 500 € Pauschale  25.000 € Dachsanierung                                                                                                                                             </t>
  </si>
  <si>
    <t>(KJ) ø der letzten Jahre, 2025 = 1.600 € Heckblitzer für MTW, 4.500 € neue Ladeerhaltung für MTW, 150 € 6x Kindersitz</t>
  </si>
  <si>
    <t>(KJ) Budgetplanung  2023 = Mäharbeiten am Gerätehaus durch externen</t>
  </si>
  <si>
    <t>(KJ) Feuerlöscher 100 € (alle 2 Jahre, zuletzt 2023), Heizung 200 €  250 € Sirene Ulfenbachstraße 6, 50 € Regale</t>
  </si>
  <si>
    <t xml:space="preserve">(KJ) 100 € Pauschale + 760 € Prüfung ortsveränderliche Elektrogeräte                                                                                                                                                                                                      </t>
  </si>
  <si>
    <t>(KJ) Reinigung Gerätehaus durch externe Firma = 100 €/monatl.  Reinigung der Einsatzkleidung durch externe Firma 500 €  2023 = 500 € Reinigung Zelte</t>
  </si>
  <si>
    <t>(KJ) Atemschutzuntersuchungen, Impfkosten u.ä.ø der letzten Jahre</t>
  </si>
  <si>
    <t>(KJ) Anteil Florix-Lizenz 1/3 der Kosten = 160 €   750 € Rettalarm-Lizenz,  110 € Microsoft Teams</t>
  </si>
  <si>
    <t>(KJ) GEZ-Gebühren + LKW-Führerscheingebühren</t>
  </si>
  <si>
    <t>(KJ) Anteil Abo Florian Hessen</t>
  </si>
  <si>
    <t>(KJ) Alarmierungskosten Kreis Bergstraße 1/3 der Kosten</t>
  </si>
  <si>
    <t>(KJ) Zuschuss Kameradschaftsabend 170 € + verschiedene Präsente an Jubilare</t>
  </si>
  <si>
    <t>(KJ) 7.500 € LKW Führerschein incl. Hänger, 2.000 € Pauschale für Lehrgänge einschl. Fahrtkosten                                                                                                                                ø der letzten Jahre</t>
  </si>
  <si>
    <t>(AE) gem. Beitrag 2024 + ADAC für MTW</t>
  </si>
  <si>
    <t xml:space="preserve">(KJ) Jahresbeitrag Kreisfeuerwehrverband und ADAC-Beitrag (anteilig) </t>
  </si>
  <si>
    <t>(KJ) Budgetplanung, Personalkostenerstattung an Betrieb (steigt stetig, Verpflegungskosten bei Einsätzen + 500 € Essen JHV</t>
  </si>
  <si>
    <t>(KJ) Feuerwehrhaus bis 2061, Garagenanbau bis 2046, Garage bis 2058  ab 2025 + 310 € kleiner Anbau  ab 2030 Neu-An-Umbau Gerätehaus 90.000 €</t>
  </si>
  <si>
    <t>(KJ) Fuhrpark mit unterschiedlicher AfA + ab 2025 11.520 € MLF</t>
  </si>
  <si>
    <t>(KJ) Geschäftsausstattung mit unterschiedlicher AfA</t>
  </si>
  <si>
    <t>(KJ) GWG mit unterschiedlicher AfA, ab 2025 1.080 € Invest. 2024, ab 2026 + 1.460 € Inv. 2025</t>
  </si>
  <si>
    <t>(KJ) Personalkostenanteil für Einsätze und Brandsicherheitsdienst wird an FFW ausgezahlt</t>
  </si>
  <si>
    <t>7020000 Grundsteuer</t>
  </si>
  <si>
    <t>(KJ) gem. Bescheid für 2024</t>
  </si>
  <si>
    <t>(KJ) 2024 = Handschuhe aus 2023</t>
  </si>
  <si>
    <t xml:space="preserve">'02020199 Feuerwehr -Allgemein-  </t>
  </si>
  <si>
    <t>(KJ) Zuschuss Digitalfunk bis 2025</t>
  </si>
  <si>
    <t>(KJ) Abschr. Digitalfunk bis 2025</t>
  </si>
  <si>
    <t xml:space="preserve">'02030101 Verkehrsangelegenheiten  </t>
  </si>
  <si>
    <t>( SF) Plakatierungen, Sondernutzungen, Verkehrsbehördliche Anordnungen, Abschleppen von Fahrzeugen gem. Ergebnis 2023</t>
  </si>
  <si>
    <t>(AE) Genehmigungsvordrucke Ø der letzten Jahre</t>
  </si>
  <si>
    <t>(BK) Budgetplanung  2023 = Fundamente für Lärmdisplays in der Hainbrunner Straße</t>
  </si>
  <si>
    <t>(BK) Budgetplanung  2023 + 2024 = Abschleppen Fahrzeuge</t>
  </si>
  <si>
    <t>(SF) Pauschale 150 €</t>
  </si>
  <si>
    <t>(BK) 2024 = Sondernutzungserlaubnis aus 2023</t>
  </si>
  <si>
    <t xml:space="preserve">(SF) 2025 + Folgejahre = jeweils Abrechnung Ordnungsbehördenbezirk für das Vorjahr, da die Abrechnungen immer verspätet eingehen.                                                                                     2024 = Abrechnung Ordnungsbehördenbezirk 2023 26.075,91 €                                                                                2023 = Abrechnung Ordnungsbehördenbezirk 2022   9.181,19 €                                                        2022 = Abrechnung Ordnungsbehördenbezirk 2021 42.231,61 €                                                            2021 = Abrechnung Ordnungsbehördenbezirk 2020 37.451,56 €                                                          </t>
  </si>
  <si>
    <t xml:space="preserve">'02040101 Einwohnerwesen  </t>
  </si>
  <si>
    <t>(RK) EWO-Auskünfteø der letzten Jahre</t>
  </si>
  <si>
    <t xml:space="preserve">(AE) Ersatz Melderegisterauskünfte ekom </t>
  </si>
  <si>
    <t>(AE) Gutschrift Auskunft Civex 02/2024</t>
  </si>
  <si>
    <t>(JM) Abrechnung 2023</t>
  </si>
  <si>
    <t>(SF) 2023 = Stellenausschreibung EWO</t>
  </si>
  <si>
    <t>(SF) 2023 = Stellenbewertung Meldeamt</t>
  </si>
  <si>
    <t>(SF) ab 01/24 1x Jobticket</t>
  </si>
  <si>
    <t>(RK) Pauschale 500 € für Druckerpatronen und Vordrucke</t>
  </si>
  <si>
    <t>(RK) Budgetplanung  2023 = Steckdosenleisten, 2024 = Aktenvernichter</t>
  </si>
  <si>
    <t>(AE) EDV Verarbeitungskosten ekom ca. 6.000 €                                                                       2023 = 2.500 € Einführung der Verfahrens-E-Akte + 1.000 € lfd. Kosten (konnte 2020 + 2021 nicht eingeführt werden)ab 01.05.2025 = Lichtbilderfassung Webservice 90 € monatl. + 6 € je Bild (mit 100 Bildern gerechnet)  (2025 = 1.200 €, ab 2026 = 1.700 €)ø der letzten Jahre</t>
  </si>
  <si>
    <t>(PN) Programmpflege Pass24 (wurde 2021 gekündigt)  Ab 2024 neues Programm OLAV (sollte schon 2023 kommen hängt aber an der Ekom)</t>
  </si>
  <si>
    <t>(RK) Abo Passrecht online</t>
  </si>
  <si>
    <t>(RK ) Budgetplanung  2024 = emeld21 Infoveranstaltung</t>
  </si>
  <si>
    <t>(TCZ) ø der letzten Jahre  bzw. Pauschale 500 €</t>
  </si>
  <si>
    <t>(KJ) ab 2025 Lizenz OLAV (sollte schon 2023 kommen hängt aber an der Ekom)</t>
  </si>
  <si>
    <t xml:space="preserve">(KJ) Ausstattungen für das Passwesen </t>
  </si>
  <si>
    <t>(KJ) GWG aus 2018</t>
  </si>
  <si>
    <t>(TCZ) 2023 = ZEMA Gebühren 4. Quartal 2022</t>
  </si>
  <si>
    <t xml:space="preserve">'02040201 Personenstandswesen Hirschhorn  </t>
  </si>
  <si>
    <t>(PN) Standesamtsgebührenø der letzten Jahre</t>
  </si>
  <si>
    <t>(PN) Pauschale  2023 + 300 Dokumentenmappen (380 €), + Toner für Drucker (110 €)ø der letzten Jahre</t>
  </si>
  <si>
    <t>(PN) Budgetplanung, 2023 = Farbe für das Trauzimmer</t>
  </si>
  <si>
    <t>(PN) Budgetplanung  2022 = Signauturkarte  2023 = Signaturkarte + Kleinmaterialien zur Verschönerung des Trauzimmers</t>
  </si>
  <si>
    <t>(PN) Budgetplanung  2023 = Kleinmaterialien zur Verschönerung des Trauzimmers</t>
  </si>
  <si>
    <t>(PN) Elektronisches Personenstandsregister Langezeitspeicher ekom21ø der letzten Jahre</t>
  </si>
  <si>
    <t xml:space="preserve">(PN) 1/2 von Programmpflege Autista, Jahreslizenz e-Formulare, Programmpflege X-Personenstand, Citrixlizenzen, = Ø der letzten Jahre </t>
  </si>
  <si>
    <t xml:space="preserve">(PN) Gesetzestexte, -sammlungen, Fachliteratur, Abo "Das Standesamt", Ortbuch online,E-Bibliothek ø der letzten 3 Jahre </t>
  </si>
  <si>
    <t>(PN) Budgetplanung  203 = Bereitschaftshandy SIM-Karte</t>
  </si>
  <si>
    <t>(PN) Pauschale</t>
  </si>
  <si>
    <t>(PN) Standesamtstagung unklar, wann diese in Hirschhorn sein wird, deshalb jährlicher Ansatz ab 2025 aufgeteilt auf die beiden Kostenstellen Personenstandswesen Hiho + Neckarsteinach je 500 €</t>
  </si>
  <si>
    <t>(PN) Pauschale Standesamtsschulungen allgemein                                                                     2025 = 1.000 € "Lehrgang Eheschließungsrecht 2"                                                                                                                  2023 = Standesamtslehrgang neuer Bgm 800 €</t>
  </si>
  <si>
    <t>(PN) Fachverband Hessische Standesbeamte, Kostenanteil 1/2</t>
  </si>
  <si>
    <t>(PN ) ab 2026 neuer Schreibtischstuhl 160 €</t>
  </si>
  <si>
    <t>(PN) 2023 = Autista Lizenz 12/2022</t>
  </si>
  <si>
    <t xml:space="preserve">'02040202 Personenstandswesen Neckarsteinach </t>
  </si>
  <si>
    <t>(PN) Die schriftliche Vereinbarung über den Standesamtsbezirk ist unterzeichnet. Die Kostenerstattung für den Standesamtsbezirk kann jedoch nur sehr schwer abgeschätzt werden. Als Ansatz wird das Ergebnis 2023 herangezogen.</t>
  </si>
  <si>
    <t>(PN) Erstattung Trauungen Mittelburg und Hoher Darsberg in Neckarsteinachø der letzten Jahre</t>
  </si>
  <si>
    <t xml:space="preserve">(PN) Pauschale   2023 = + 380 Dokumentenmappen + Toner für Druckerø der letzten Jahre </t>
  </si>
  <si>
    <t>(PN) Budgetplanung  2023 2x Signaturkarte</t>
  </si>
  <si>
    <t>(PN) Elektronisches Personenstandsregister ekomø der letzten Jahre</t>
  </si>
  <si>
    <t>(PN) 1/2 von Programmpflege Autista, Jahreslizenz e-Formulare, Programmpflege X-Personenstand, Citrixlizenzen, Ø der letzten Jahre</t>
  </si>
  <si>
    <t>(PN) Budgetplanung  2024 = Auslandszahlungsverkehr</t>
  </si>
  <si>
    <t>(PN) Gesetzestexte, -sammlungen, Fachliteratur, Abo "Das Standesamt", Ortbuch onlineE-Bibliothek (170 €)   ø  der letzten Jahre</t>
  </si>
  <si>
    <t>(PN) Budgetplanung  2023 = Bereitschaftshandy</t>
  </si>
  <si>
    <t>(TCZ) Pauschale</t>
  </si>
  <si>
    <t xml:space="preserve">(TCZ) 2024 = Ausbildung neuer Bgm Neckarsteinach: 1.000 € + Pauschale                                               Vorjahre= Pauschale Standesamtsschulungen allgemein </t>
  </si>
  <si>
    <t>(TCZ) Fachverband Hessische Standesbeamte, Kostenanteil 1/2</t>
  </si>
  <si>
    <t>(TCZ)  2023 = Autista Lizenz 12/2022</t>
  </si>
  <si>
    <t xml:space="preserve">'02040299 Personenstandswesen -Allgemein- </t>
  </si>
  <si>
    <t>(PN) Standesamtstagung unklar, wann diese in Hirschhorn sein wird, deshalb jährlicher Ansatz, ab 2025 aufgeteilt auf die beiden Kostenstellen Personenstandswesen Hiho + Neckarsteinach</t>
  </si>
  <si>
    <t>(KJ) Ab 2021 Abschreibungen für den höhenverstellbaren Schreibtisch</t>
  </si>
  <si>
    <t xml:space="preserve">'04000101 Museen, Sammlungen  </t>
  </si>
  <si>
    <t>5000010 Umsatzerlöse aus Verkauf</t>
  </si>
  <si>
    <t>(KM) ø der letzten Jahre, Eintrittsgelder</t>
  </si>
  <si>
    <t>04 Kultur und Wissenschaft</t>
  </si>
  <si>
    <t>TH10 Tourismus</t>
  </si>
  <si>
    <t xml:space="preserve">5410300 Sonstige Zuweisungen des Landes </t>
  </si>
  <si>
    <t>(OB) 2023 Zuschuss Land Renovierung Räume im EG (SK 6161000+6061000)</t>
  </si>
  <si>
    <t xml:space="preserve">5410900 Sonst Zuweisungen v übrigen Bereichen </t>
  </si>
  <si>
    <t>(OB) 2023 Zuschuss Museumsverein Renovierung Räume im EG (SK 6161000+6061000)</t>
  </si>
  <si>
    <t>(KJ) Zuschüsse für Museumskonzept und Vitrinen bis 2023</t>
  </si>
  <si>
    <t>(IA) Budgetplanung  2023 = Materialien für Renovierung Mark-Twain-Raum</t>
  </si>
  <si>
    <t>(OB) 2023 = Renovierung der Räume in EG, Anpassung an Museumskonzept und Erstellung eines Mark-Twain-Raumes. Wird vom Land gefördert und vom Museumsverein durch Spenden finanziert (SK 5410300 und 5410900). Keine Kosten für die Stadt.</t>
  </si>
  <si>
    <t>(IA) Prüfung Feuerlöscher (alle 2 Jahre, zuletzt 2023)</t>
  </si>
  <si>
    <t>(SF) DGUV-3 Prüfung Elektrogeräte alle 2 Jahre</t>
  </si>
  <si>
    <t xml:space="preserve">(IA) monatlich 172,53 €                                                                                                 </t>
  </si>
  <si>
    <t>(HSL) Hess. Museumsverband 25 €, Museumsstraße 111 €</t>
  </si>
  <si>
    <t>(KJ) Neugestaltung Museum bis 2023, ab 2024 Schreibtischstuhl</t>
  </si>
  <si>
    <t>9200070 Kosten Miete Haus des Gastes ILV</t>
  </si>
  <si>
    <t>(IA) fiktive Miete, Erlöse bei KST 10020105 Haus des Gastes</t>
  </si>
  <si>
    <t xml:space="preserve">'04010101 Bücherei  </t>
  </si>
  <si>
    <t>(AK) Ab 2022 wird eine monatliche Pauschale in Höhe von 100 € für neue Bücher aufgenommen</t>
  </si>
  <si>
    <t>(IA) Feuerlöscher (alle 2 Jahre - erneut 2023)</t>
  </si>
  <si>
    <t>(KM) ab 2025 jährlich Lesungen bzw. Veranstaltungen in der Bücherei = 2.000 €</t>
  </si>
  <si>
    <t xml:space="preserve">(KM) Softwarepflegekosten Datronic 1.500 €            </t>
  </si>
  <si>
    <t>6790000 sonstige Aufw. Inanspruchn. von Rechten u. Dienst.</t>
  </si>
  <si>
    <t>(HSL) Zuschuss Personalkosten Bücherei an Kaffeemanufaktur ab 2022 = 496,23 € je Monat nur bis 01/2025, danach Umzug der Bücherei + Betreuung durch eigenes Personal</t>
  </si>
  <si>
    <t xml:space="preserve">(OB) Ab 2022 Abschreibungen für die neue Software </t>
  </si>
  <si>
    <t>(IA) gem. Veranlagung 2024</t>
  </si>
  <si>
    <t xml:space="preserve">'04020101 Heimat- und Kulturpflege  </t>
  </si>
  <si>
    <t>(MH) 2023 + 2024  = Verkäufe von Werbemitteln anl. 1.250 Jahr-Feier</t>
  </si>
  <si>
    <t>(MG) 2023 = Kostenbeteiligung Sparkasse 1.250 Jahr-Feier</t>
  </si>
  <si>
    <t>5424000 Zuweisungen für lfd Zwecke vom sonst. öffenlt. Ber</t>
  </si>
  <si>
    <t>(MH) 2023 = Spende Entega für 1.250 Jahr-Feier</t>
  </si>
  <si>
    <t xml:space="preserve">(KJ) Ab 2022 Auflösung der Spenden für die Weihnachtsbeleuchtung analog der Abschreibungen </t>
  </si>
  <si>
    <t xml:space="preserve">(KM) Anstrahlung Kloster VZ 110 € </t>
  </si>
  <si>
    <t>6065000 Materialaufw. für Straßen, Wege, Plätze u.ä.</t>
  </si>
  <si>
    <t>(KM) 100 € Pauschale Unterhaltung Kulturdenkmäler, Weihnachtsbeleuchtung u.ä. + 600 € für Weihnachtsbäume Marktplatz, Michelberg, Langenthal                                                        2023 = Verschiedene Materialien (auch Werbematerial) für 1.250 Jahr-Feier</t>
  </si>
  <si>
    <t>(MH) 2023 = Reinigungsmaterial für Toi-Wagen 1.250 Jahr-Feier</t>
  </si>
  <si>
    <t>(MH) 2023 = 100 Luftballons 1.250 Jahr-Feier</t>
  </si>
  <si>
    <t>(KM) Pauschale Unterhaltung Kulturdenkmäler, Weihnachtsbeleuchtung u.ä.                                       ab 2022 jährlich = E-Check Weihnachtsbeleuchtung 1.400 €                                                 2023 = zusätzlich Baustrom für 1.250 Jahr-Feier</t>
  </si>
  <si>
    <t>(MH) 2023 = Müllcontainer 1.250 Jahr-Feier</t>
  </si>
  <si>
    <t>(MH) 2023 = Reinigung WC 1.250 Jahr-Feier</t>
  </si>
  <si>
    <t>(KM/MH) 800 € Pauschale für Maibaumaufstellung, Martinsbrezel                                                                                                                                                                                                                                    2023 = 23.500 € 1.250 Jahre Hirschhorn (Pauschale)</t>
  </si>
  <si>
    <t>(KM) Arbeitsbühne für Weihnachtsbeleuchtung + Maibaumstellung (1.000 €)                                          2023 = Miete von Arbeitsbühne + Beschallung + Toilettenwagen 1.250 Jahr-Feier (5.900 €)</t>
  </si>
  <si>
    <t>(AE) 2023 = GEMA für Lichterfest</t>
  </si>
  <si>
    <t>(MH/KJ) 2023 = Beratungsleistung Steuerangelegenheiten 1.250 Jahr-Feier</t>
  </si>
  <si>
    <t>(MH) 2023 + 2024 = Aufwendungen für 1.250 Jahr-Feier 2024 = Film</t>
  </si>
  <si>
    <t>(MH) 2023 = Aufwendungen für 1.250 Jahr-Feier</t>
  </si>
  <si>
    <t xml:space="preserve">(AE/CT) Präsente Prinzenpaar und Kinderprinzenpaar 30 €, Fackeln für Martinsumzug 70 €, Fackeln für Feuerrad Langenthal 100 €                                                                                                                                                                                                                                                       2023 = Materialien für 1.250 Jahr Feier                                                                                                                       2024 = Film                                                   </t>
  </si>
  <si>
    <t>(AE) 2025 + 2024 = Versicherungen für Ausstellungen in der Mark-Twain-Stube                                      2023 = Versicherungen für Ausstellungen im Rathaus anl. 1.250 Jahr-Feier</t>
  </si>
  <si>
    <t>(KM) Mitgliedsbeitrag Breuberg-Bund e.V</t>
  </si>
  <si>
    <t>(KM) Beleuchtung Werbeschild "Perle des Neckartals", Erstattung an Stadt Neckarsteinach letzte Abrechnung 2015</t>
  </si>
  <si>
    <t>7177000 sonstige Erstattungen an private Unternehmen</t>
  </si>
  <si>
    <t>(KM) 1/3 Anteil Stromkosten Schlossanstrahlung an Schloss-Hotelø der letzten  Jahre</t>
  </si>
  <si>
    <t>(MH) 2023 = 12m³ Wasser für Toilettenwagen</t>
  </si>
  <si>
    <t>5901000 Erträge aus Spenden Nachlässen und Schenkungen</t>
  </si>
  <si>
    <t>(MH) 2023 = Spenden für 1.250 Jahr-Feier</t>
  </si>
  <si>
    <t>(MH) 2024 = Werbung in der RNZ für das Lichterfest                                                                                          2023 = Plausausgabe Wolfenacker im Jahr 2022</t>
  </si>
  <si>
    <t>(KJ) ø der letzten  Jahre</t>
  </si>
  <si>
    <t xml:space="preserve">'05000101 Beratung von Senioren, Rentner, Behinderten </t>
  </si>
  <si>
    <t>(CT) 2023 = Fahrtkostenzuschuss Seniorenfahrt durch den Hessischen Landtag</t>
  </si>
  <si>
    <t>05 soziale Leistungen</t>
  </si>
  <si>
    <t>(CT) Zuschuss Seniorenausflug und Adventsfeier Erna und Ocar Kind Stiftung (je ca.1200 €), Teilnehmererstattung Seniorenausflug ca. 1.200 €</t>
  </si>
  <si>
    <t>(CT ) Budgetplanung, 2023 =  Briefumschläge und Marmorpapier, 2024 = Druckerpatrone</t>
  </si>
  <si>
    <t>(CT) Budgetplanung, 2023 = Heimfahrten von Senioren</t>
  </si>
  <si>
    <t>(CT) 2023 = Fehlbuchung, gehört zu SK 6869000</t>
  </si>
  <si>
    <t>(CT) Seniorenadventsfeier 1.000 € durch Spenden gedeckt, Jubiläumsgeschenke 200 € +Ausgaben für Seniorenausflug, durch Spenden und Teilnehmererstattung gedeckt  Siehe SK 5488000</t>
  </si>
  <si>
    <t>(CT) 2024 = Grundseminar DRV                                                                                                                        2023 = Aufbauseminar DRV                                                                                                                                                      2022 = Grundseminare der Deutschen Rentenversicherung aufgrund neuer Sachbearbeitung, konnten 2020 bzw. 2021 nicht alle durchgeführt werden.</t>
  </si>
  <si>
    <t>(CT) Mitgliedsbeitrag Förderverein Notfallseelsorge</t>
  </si>
  <si>
    <t>6615000 Abschr.aktivierte Investzuw.,-zuschüsse, -beiträge</t>
  </si>
  <si>
    <t>(KJ) Investitionszuschuss an Behindertenhilfe für Werkstattneubau bis 2044</t>
  </si>
  <si>
    <t>(CT ) ab 2023 Zuschuss Demezgruppe, da Verwahrkonto aufgelöst</t>
  </si>
  <si>
    <t>(CT) 2023 = Kostenerstattung 1/3 Kostenanteil Seniorenbegegnungen durch die Kirchen</t>
  </si>
  <si>
    <t>(KJ) Bauhofleistungen Seniorenadventsfeierø  der letzten Jahre</t>
  </si>
  <si>
    <t xml:space="preserve">'05000201 sonstige sozialen Hilfen, Beratungen und Grundversorgung  </t>
  </si>
  <si>
    <t>(SF) Erstattungen vom Jobcenter für Obdachlosenunterbringung in der Sporthalle</t>
  </si>
  <si>
    <t>(AK) Sollte die Unterbringung in der Sporthalle beendet werden, müsste der Rückbau und die Sanierung der Räumlichkeiten erfolgen, damit die Halle wieder voll genutzt werden könnte. (Planung neu für 2026)</t>
  </si>
  <si>
    <t>(SF) Budgeplanung  2024 = Unterbringung von Obdachlosen im Campingplatz</t>
  </si>
  <si>
    <t xml:space="preserve">'05000301 Betreuung und Unterbringung von Flüchtlingen </t>
  </si>
  <si>
    <t>6 Erträge aus Transferleistungen</t>
  </si>
  <si>
    <t>5470100 Kostenbeiträge u Aufwendungsersatz,Kostenersatz</t>
  </si>
  <si>
    <t>(BK/OF) Aktuell werden 63 Personen untergebracht. Nach unserer Satzung erhalten wir ca. 421 € je Monat je aufzunehmene Person. Zudem sind hier auch Personen dabei, welche noch nicht anerkannt sind. Somit erhalten wir voraussichtlich für die 63 aufzunehmenden Personen eine Erstattung von rund 22.500 € im Monat.                                                                                100.000 € (2023 = 50.000 €) Pauschale Erstattung für die Aufnahme von weiteren Flüchtlingen durch die Zuweisungen des Kreises (Aufwand bei SK 6179000)</t>
  </si>
  <si>
    <t xml:space="preserve">(SF) gem. Neuordnung Personalkosten aufgrund Aufzeichnungen der Mitarbeiter </t>
  </si>
  <si>
    <t>(SF) Ø der letzten 3 Jahre</t>
  </si>
  <si>
    <t>(SF) ab 02/2024 1x Jobticket</t>
  </si>
  <si>
    <t>(OF) Budgetplanung  2024 = 1x Bildschirm + Büromaterial</t>
  </si>
  <si>
    <t>(BK/OF) Starkenburger Straße 25 = 134 €/Monat = 1.608 €Hainbrunner Straße 32 = 117 €/Monat = 1.404 €Wald-Michelbacher Straße 37 = 70 €/Monat = 840 €zzgl. 1.000 € für weitere Wohnung, wenn neue Flüchtlinge zugewiesen werden</t>
  </si>
  <si>
    <t xml:space="preserve">(BK/OF) Neckarsteinacher Straße 1 = 136 €/Monat Hainbrunner Straße 32 =  234 €/Monat                            </t>
  </si>
  <si>
    <t>(BK/OF) Budgetplanung  2023 = Material für Unterkunft Hauptstraße 41</t>
  </si>
  <si>
    <t>(BK/OF) Budgetplanung  2023 = Matratzen + Möbel für Unterkunft Hauptstraße 41, 2024 = Staubsauger für Adalbert-Strifter-Straße 9</t>
  </si>
  <si>
    <t>(BK/OF) Budgetplanung  2023 = Farbe, Pinsel, Rollen</t>
  </si>
  <si>
    <t>(BK/OF) Budgetplanung  2023 = Rep. Rolladen + Schimmelschutz Klosterberg 1 + Spülentausch Starkenburger Straße 25  2024 = Elektroreparaturarbeiten Klosterberg 1 + Neckarsteinacher Straße 1</t>
  </si>
  <si>
    <t>(BK/OF) Budgetplanung  2023 = Rep. Herd Starkenburger Straße 25</t>
  </si>
  <si>
    <t>(BK/OF) Budgetplanung  2023 = Austausch Steckdosen Hauptstraße 41</t>
  </si>
  <si>
    <t>(BK/OF) Pauschale 500 € Sicherheit für Entrümpelungen bei Aus- und Umzügen</t>
  </si>
  <si>
    <t>(BK/OF) 100.000 € (2023 = 50.000 €) Pauschale für die Unterbringung von weiteren Flüchtlingen durch die Zuweisungen des Kreises (Ertrag bei SK 5470100)</t>
  </si>
  <si>
    <t>(BK/OF) Mieten und Nebenkosten monatlich:Starkenburger Straße 25 =  340,61 € Miete + 287,00 € NK = 627,61 €Klosterberg 1 = 930,00 € Miete + 100,00 € NK = 1.030,00 €Hainbrunner Straße 32 = 1.029,00 € Miete + 150,00 € NK = 1.179,00 €                          Adalbert-Stifter-Straße 9 = 12.300 € inkl. NKWald-Michelbacher Straße 37 = 900 € Miete + 300,00 € NK = 1.200,00 €Neckarsteinacher Straße 1 = 600,00 € Miete + 420,00 € NK = 1.020,00 €Lager Langenthaler Straße = 215,00 €Hauptstraße 41 = 980,00 € Miete + 380,00 € NK gekündigt zum 01.10.24Klingenstraße 39 = 468,00 € Miete + 297,00 € NK gekündigt zum 30.11.2024</t>
  </si>
  <si>
    <t>(BK/OF) Budgetplanung  2024 = Rechtsberatungen bei Mietverträgen</t>
  </si>
  <si>
    <t>(BK/OF) Budgetplanung</t>
  </si>
  <si>
    <t>(BK/OF) Budgetplanung  2024 = Verpflegung Flüchtlingstreffen 15.03.2024</t>
  </si>
  <si>
    <t>(KJ) ab 2026 = Afa für Pauschle Investitionen 1.000 €</t>
  </si>
  <si>
    <t>(BK/OF) 2023 = Übernahme Kigabeitrag für 2023 für Flüchtlingsfamlilien</t>
  </si>
  <si>
    <t xml:space="preserve">'06000101 Waldkindergarten </t>
  </si>
  <si>
    <t>(SF) Landesförderng Elternbeitrag- abhängig von Anzahl der angemeldeten Kinder (wenn ein Kind im letzten Kindergartenjahr ist, dann wird dieses nur hälftig angerechnet,Kindergartenjahr entspricht nicht dem Haushaltsjahr)</t>
  </si>
  <si>
    <t>06 Kinder-, Jugend- und Familienhilfe</t>
  </si>
  <si>
    <t xml:space="preserve">(SF) Städtische Förderung des Waldkindergartens gemäß Föderungsvereinbarung </t>
  </si>
  <si>
    <t>(SF) 2024 = Abrechnung Förderung Land § 4 und Stadt § 32c HKJGB für 2023                                   2023 = Abrechnung Zuschuss (16.369,56 €) + Weiterleitung Förderung Land 2022 (10.062,02 €)</t>
  </si>
  <si>
    <t>'06010101 "Kindergarten ""GerneGROSS"" Langenthal "</t>
  </si>
  <si>
    <t>(SF) Anordnungssoll 2025 hochgerechnet</t>
  </si>
  <si>
    <t>TH4 Kinder</t>
  </si>
  <si>
    <t xml:space="preserve">(SF) Erstattung Gemeinde Heddesbach und Stadt Eberbach für BrombachKostenausgleich für aufgenommene Kinder von außerhalb durch deren Wohngemeinde50.000 € Betreuung Brombacher Kinder von Eberbach (Abr. 2021= 57.980,20 €)105.0000 € von Heddesbach (Abr. 2023 = 110.880,49 €) </t>
  </si>
  <si>
    <t>5484099 Kostenerstattungen Sozialversicherung - LOGA</t>
  </si>
  <si>
    <t>(SF) Eigenanteile Teilnehmer Betriebsausflug</t>
  </si>
  <si>
    <t>(SF) Landesförderung KiFöG, Bambini-Programm u.ä.ø der letzten Jahre gem. neuem KiFöG ab 2014Förderung PIA-Ausbildung  2022=7.250 €  2023=15.800 €  2024=10.610 €  2025=3.780 €2 I-Kinder6.850 € Zuschuss Starke Teams Starke Kitas</t>
  </si>
  <si>
    <t>5422000 Zuweisungen f lfd Zwecke von Gemeinden,GemVerbände</t>
  </si>
  <si>
    <t>(SF) 2024 = Zuweisungen für Eingliederungshilfe für 1 Kind von der Stadt Mannheim + Zuweisungen für 1 I-Kind vom Rhein-Neckar-Kreis                                                               2023 = Zuweisung 01-08/23 für ein I-Kind von der Stadt Mannheim</t>
  </si>
  <si>
    <t>(KJ) Zuschuss Sonderinvestitionsprogramm für Neubau bis 2090</t>
  </si>
  <si>
    <t>(KJ) Zuschüsse Bund, Land und Gemeinde Heddesbach für Erweiterungsbau, Neubau und div. Ausstattung mit unterschiedlicher Nutzungsdauer                                                                                               ab 2026 + 860 € Investitionen Starke Teams Starke Kitas</t>
  </si>
  <si>
    <t>(KJ) Spenden für diverse Spielgeräte im Außenbereich mit unterschiedlicher Nutzungsdauer</t>
  </si>
  <si>
    <t>(KJ) Erstattung Brandversicherung für Neubau und diverse Ausstattungsgegenstände mit unterschiedlicher Nutzungsdauer</t>
  </si>
  <si>
    <t xml:space="preserve">5302000 Nebenerlöse aus  Abgabe von Energien und Abfällen </t>
  </si>
  <si>
    <t>(IA) Nutzungsentgelt Photovoltaikanlage , Ø der letzten 2 Jahre</t>
  </si>
  <si>
    <t xml:space="preserve">(SF) gem. Neuordnung Personalkosten aufgrund Aufzeichnungen der Mitarbeiter                         </t>
  </si>
  <si>
    <t>(SF) Budgetplanung  2023 = Schwangerschaftsbestätigungsgebühr</t>
  </si>
  <si>
    <t>(SF) Budgetplanung  4 Job-Tickets</t>
  </si>
  <si>
    <t>(SF) Budgetplanung z.B. Bildschirmarbeitsplatzbrillen, Arbeitsmed. Untersuchungen</t>
  </si>
  <si>
    <t>(MWG) Anpassung auf KiTa Hiho auf 1.500 € Pauschale  Vorjahre=  ø der letzten Jahre</t>
  </si>
  <si>
    <t>(MWG) Pauschale ø der letzten Jahre, Beschäftigungsmaterial (wie KiTa Hiho)</t>
  </si>
  <si>
    <t>(MWG) Pauschale ø der letzten Jahre</t>
  </si>
  <si>
    <t xml:space="preserve">(IA) monatlich gem. VZ = 339 € </t>
  </si>
  <si>
    <t>(IA) Pauschale, 2022 Vollgetankt wegen günstiger Preise</t>
  </si>
  <si>
    <t>(IA) 2025 = Budgetplanung                                                                                                                                          2024 = 4x Garderobenhakenleiste für Außenbereich 1.000 €  Neues Türschild mit neuem Kindergartenemblem 300 €                                                                                                                                                                                 2023 = 4x4m Sonnensegel + Toilettensitz.                                                                                          2022 = Pflanzen für Blumenbeet</t>
  </si>
  <si>
    <t>(MWG) Pauschale ø der letzten Jahre, Geschirr, Spannbetttücher,... + 1.600 € Geschirr für alle neu</t>
  </si>
  <si>
    <t xml:space="preserve">(AK) Ø der letzten Jahre = 800 € (Kleinmaterialien für Reparaturen) 2025 = 6x Stuhl für Personalraum je 200 €  + 4.200 € Maßnahmen Starke Teams-Starke Kitas (Ertrag bei 5421000)                                                                  </t>
  </si>
  <si>
    <t>(MWG) Pauschale von 250 €</t>
  </si>
  <si>
    <t>(MWG) Ø der letzten Jahre</t>
  </si>
  <si>
    <t>(MWG) Seife, Toilettenpapier, Handtücher u.ä.ø der letzten Jahre + 2024 = 100 € für Handy</t>
  </si>
  <si>
    <t>(IA) Getränke + Trinkwasseruntersuchung (Legionellen) +2.500 € für Ich-Buch und Portfolio (Satzungsänderung)ø der letzten Jahre</t>
  </si>
  <si>
    <t xml:space="preserve">6120000 Entwickl.-, Versuchs- und Konstr.Arbeit durch 3. </t>
  </si>
  <si>
    <t>(AK/SF) Budgetplanung  2023 = GIS-Datenaktualisierung für Kiga Lgt, 2024 = Temperaturmessungsgeräte installiert</t>
  </si>
  <si>
    <t>6140000 Frachten u. Fremdlager (inkl. Vers. u.a. Nebenlstg</t>
  </si>
  <si>
    <t xml:space="preserve">(AK) 2025 = 32.600 €                                                                                                                                     2.000 € Pauschale                                                                                                                                            2.500 € jährl. Streichen eines Gruppenraumes                                                                                                                                     7.500 € neues Vordach wg. Abbau PV-Anlage                                                                 19.000 € Installation von vernetzten Rauchmeldern                                                                  1.600 € Gestaltung Pausenraum (Starke Teams-Starke Kitas)                                                                                                                                                                                         2024 = 17.500 €                                                                                                                                           2.000 € Pauschale                                                                                                                                            2.500 € jährl. Streichen eines Gruppenraumes                                                                                                                      2.000 € 8x Insektenschutz für Fenster                                                                                         3.000 € Erneuerung Fallschutz Außenbereich                                                                                                                                         3.500 € Zeit-Terminal (konnte 2023 nicht durchgeführt werden)                                                2.000 € Garten-Eingangstor                                                                                                           2.500 € Verlegung eines Drainagenrohres wegen Wasser im Abstellhäuschen (konnte 2023 nicht durchgeführt werden)                                                                                                     2023 = 26.000 €                                                                                                                                              2.000 € Pauschale                                                                                                                                                                              9.000 € Einbau einer Notstromeinspeisung                                                                                 3.000 € Rep. Außentreppe Eingangsbereich                                                                                     2.000 € Streichen Trunraum                                                                                                              2.500 € jährl. Streichen eines Gruppenraums                                                                           2.500 € Verlegung eines Drainagenrohres wegen Wasser im Abstellhäuschen                                                                                                          1.500 € Streichen der Fenster im Turnraum                                                                             3.500 € Zeit-Terminal                                                                                                                                                                                                                                                                                                                                                                                     4.500 € Rep. Pumpen Heizung                                                                                                                                                                                     </t>
  </si>
  <si>
    <t xml:space="preserve">(AK) Bugetplanung                                                                                                                             2023 = Rep. von verschiedenen Heizkörpern (Stellantriebe)                                                                                                                                                                                                                           </t>
  </si>
  <si>
    <t xml:space="preserve">(AK) Bugetplanung                                                                                                                             2023 = Rep. Rolladenpanzer                                                                                                           2024 = Austausch Spültischarmatur + Austausch Leuchtmittel                                                                                                                                                                                                                            </t>
  </si>
  <si>
    <t>(AK/IA) Dekra-Prüfungen Spielplätze( 150 €) U-3 Spielplatz (260 €)</t>
  </si>
  <si>
    <t>(IA)  Feuerlöscher 250 € (alle 2 Jahre, zuletzt 2024), Heizung 380 €</t>
  </si>
  <si>
    <t xml:space="preserve">(SF) 2024 = Wiederholungsprüfung ortsveränd. Elektrogeräte                                                     2023 = Wiederholungsprüfung ortsveränd. Elektrogeräte (alle 2 Jahre) + Rep. Telefonanlage           </t>
  </si>
  <si>
    <t xml:space="preserve">(IA) 12 Monate = 2.854,63 €  einschl. Außentoilette, Grund- und Glasreinigung = ca. 4.000,00 € , Reinigung anl. Festen 100 €, 2024 zusätzlich 1x Wespenbekämpfung </t>
  </si>
  <si>
    <t xml:space="preserve">(PM) E-Kita Hosting 650 €                                </t>
  </si>
  <si>
    <t>(AE) Kopierer 480 € ab 2025 neuer Drucker, Kosten geschätzt 600 € , ab 2023 1 Laptop 230 €</t>
  </si>
  <si>
    <t>(PN) RWF-Zugang Kosten 150 € + WebKita-Lizenz 800 €</t>
  </si>
  <si>
    <t>(AE) GEZ</t>
  </si>
  <si>
    <t>(SF) 2023  = Gefahrenverhütungsschau</t>
  </si>
  <si>
    <t>(SF) 2024 +2025 = 600 € Erstellung einer Gefährdungsbeurteilung wg. Psychischer Belastung am Arbeitsplatz</t>
  </si>
  <si>
    <t>(AE) gem. Abo-Verträgen</t>
  </si>
  <si>
    <t>(PN) Einzelplatz VPN</t>
  </si>
  <si>
    <t>(AE) ø der letzten Jahre  71,28 € monatlich, Ab 2024 Handy = 260 € jährlich</t>
  </si>
  <si>
    <t>(MWG) ø der letzten Jahre</t>
  </si>
  <si>
    <t>(MWG) Abschiedsgeschenke, Weihnachts- und Ostergeschenke u.ä.ø der letzten Jahre</t>
  </si>
  <si>
    <t>(MWG) ab 2025 4.000 € Pauschale + 3.100 € Starke Teams, Starke Kitas (Zuschuss)                                                                                                                        2024 = 1.600 € Fortbildung BEP- Qualitätspauschale zus. mit KiTa Hiho                                    2023 = 700 € Fortbildung "Berufspraktikantinnen qualifiziert anleiten"                                               2022 = 800 € WebKita-Schulung</t>
  </si>
  <si>
    <t>(AE) Garderobenversicherung gem. Beitrag 2024</t>
  </si>
  <si>
    <t>(SF) Budgetplanung  2023 = Verpflegung Erste-Hilfe-Kurs</t>
  </si>
  <si>
    <t xml:space="preserve">(KJ) MS-Office Paket </t>
  </si>
  <si>
    <t>(KJ) Erweiterungsbau, Neubau, Außenanlage mit unterschiedlicher AfA  ab 2027 37.450 € Afa-Außenbereich</t>
  </si>
  <si>
    <t>(KJ) Transportwagen</t>
  </si>
  <si>
    <t>(KJ) ab 2025 +2.160 € HH-Reste , Ab 2026 + 2.860 € Investitionen 2025</t>
  </si>
  <si>
    <t>(SF) 2024 = verschiedene Spenden</t>
  </si>
  <si>
    <t>5901100 Erträge Spenden, Nachl. Schenk. übriger Bereich</t>
  </si>
  <si>
    <t xml:space="preserve">(SF) 2023 = 57.980,20 € Abrechnung Betreuung Brombacher Kinder mit Eberbach 2021, 2.806,84 € Abrechnung I-Kind Rhein-Neckar-Kreis, 2.534,41 € Verr. SIcherheitseinbehalt aus 2010, 54.251,62 € Abr. Betreuung Heddesbacher Kinder 2022                                                                                                                                                                                                                                                                                                                                                                                                                                                                                                       </t>
  </si>
  <si>
    <t xml:space="preserve">(MWG) 2024 = Reinigung Kita 12/2023                                                                                            2023 = Streichen der Fenster der Turnhalle (3.750 €)  Reinigung Dez. 2022 (2.850 €), E-Kita Abr. 2022 800 €                                                                                                                                                                                                                                                                 </t>
  </si>
  <si>
    <t>9200080 Kosten Kalk. Verzinsung ILV</t>
  </si>
  <si>
    <t>(KJ) gem. Ergebnis 2023</t>
  </si>
  <si>
    <t>'06010201 "Kindertagesstätte ""Entdeckerwelt"" Hirschhorn  "</t>
  </si>
  <si>
    <t>(SF) Veranlagung 2024 (Hochrechnung)</t>
  </si>
  <si>
    <t xml:space="preserve">(SF ) 2023 = Eigenanteile Teilnehmer Betriebsausflug </t>
  </si>
  <si>
    <t>(SF) 2023 = Zuschuss "Aufholen nach Corona"</t>
  </si>
  <si>
    <t>(SF) Erstattung Kreis für Integrationskinder derzeit 2 I-Kinder Landesanteil Elternbeitrag, Landesförderung KiFöG, Bambini-Programm u.ä. Förderung Fortbildungen 2025 = 1.800 €10.100 € Starke Teams, Starke Kitasø der letzten Jahre</t>
  </si>
  <si>
    <t>(KJ) Zuschuss Sonderinvestitionsprogramm für Außenanlage und energetische Sanierung bis 2040</t>
  </si>
  <si>
    <t>(KJ) Zuschüsse Bund und Land für Neubau energetische Sanierung mit unterschiedlicher Nutzungsdauer  ab 2021 SOPO Ausbau Kita, ab 2026 + 1.200 € Förderung Starke Teams-Starke Kitas</t>
  </si>
  <si>
    <t xml:space="preserve">(SF) gem. Neuordnung Personalkosten aufgrund Aufzeichnungen der Mitarbeiter                          </t>
  </si>
  <si>
    <t>6550000 Aufwendungen für Dienstjubiläen</t>
  </si>
  <si>
    <t>(SF) Budgetplanung (auch Untersuchungen)</t>
  </si>
  <si>
    <t xml:space="preserve">(LG) Anpassung auf KiTa Lgt auf 1.500 € Pauschale Pauschale  ø der letzten  Jahre            </t>
  </si>
  <si>
    <t>(LG) Pauschale ø der letzten Jahre, Beschäftigungsmaterial  wie KiTa Langenthal</t>
  </si>
  <si>
    <t xml:space="preserve">(LG) Pauschale  ø der letzten Jahre                                                                                                                                                                                             </t>
  </si>
  <si>
    <t>(IA) monatlich gem. VZ = 304 €</t>
  </si>
  <si>
    <t>(IA) monatlich gem. VZ = 533 €</t>
  </si>
  <si>
    <t xml:space="preserve">(AK) 2025 = 4.635 €                                                                                                                               4.135 € Wechsel Spielsand U3 &amp; Ü3, 350 € Beetumrandung Garten , 150 € große Blumentöpfe für Garten                                                                                                                                  2024 = Spielteppich 100 € + 4x Spiegel für Bäder 400 €                                                                                                                      2023 = Kleinmaterial Außenanlage                                                                                                               </t>
  </si>
  <si>
    <t xml:space="preserve">(LG) Pauschale für Kleinmaterialien ø der letzten Jahre, Ansatzüberschreitungen werden über das Budget aufgefangen                                                                                                                                                         </t>
  </si>
  <si>
    <t xml:space="preserve">(AK) 2025 = 2.600 €                                                                                                                                                                150 € Höhlen Gestell für Rollenspielraum, 320 € Sortier Kunstoffkisten, 250 € Modelieraufsatz für Tisch Kreativraum, 97 € Mobilo Set Bauraum, 411 € Wandkugelbahn Bauraum, 108 € Lego-Platten für Bauraum, 100 € Lego Education Menschen Bür Bauraum, 100 € Kleinmaterial für Bauraum, 470 € Blütensofa für Krippe, 90 € Spielküche, 70€ Verschleißteile Spielküche, 200 € Bistro Zubehör, 110 € Spiegel Tablets Konstruktion,  Legematerial 100 €                                                                                           5.400 € Starke Teams, Starke Kitas (über Zuschuss Sk 5421000 gedeckt)                                                                                                                2024 = 150 € schnurloses Telefon, 90 € Lagerboxen, 200 € Kleinteile für Turnhalle                                                                                                       2023 = W-Lan Adapter 200 €, Pflanzen 120 €, Personalmeter 160 € ,                                                                                                                                                                                                                                                                                                                                                                                 </t>
  </si>
  <si>
    <t>(LG) Pauschale 250 €</t>
  </si>
  <si>
    <t>(LG) Pauschale ø der letzten Jahre</t>
  </si>
  <si>
    <t>(IA) Seife, Toilettenpapier, Handtücher u.ä.ø der letzten Jahre + 2024 100 € Handy</t>
  </si>
  <si>
    <t>(LG) Getränke ø der letzten Jahre  + Legionellenuntersuchung + 3.400 € Ich-Buch + Portfolio (Satzungsänderung)</t>
  </si>
  <si>
    <t>(AK/SF) Budgetplanung  2024 = Temperaturmessungsgeräte installiert</t>
  </si>
  <si>
    <t xml:space="preserve">(AK) 2025 = 31.700 €                                                                                                                                  1.500 €    Pauschale                                                                                                               30.000 €  Teilerneuerung + Reparatur Zaun, Aspahltarbeiten im Eingangsbereich inkl. einer kleinen Rampe (Prio 1),  6x Baum als Schattenspender für Ü3 Außengelände (Prio 2), Hecke Ü3 oberer Teil (Thujahecke) erneuern,  komplette Hecke Ü3 Gelände erneuern                                                                                                                  200 €       Bodenschutz für Nassraum                                                                                                                                                                                                                                                                                                                                     2024 = 5.700 €                                                                                                                                                                                1.500 € Pauschale                                                                                                                                                                                                                                                               500 € Toilettenabtrennung                                                                                                                                  200 € 2x Sitzgarnitur für Außengelände                                                                                                          3.500 € Zeit-Terminal  (konnte 2023 nicht durchgeführt werden)                                                                                                                                                                                                                          2023 =  22.000 €                                                                                                                                                                                                 1.500 € Pauschale für diverse Instandhaltungsarbeiten gem. Betriebsprüfung, Reparatur       3.500 € Zeit-Terminal                                                                                                                                                                     15.000 € Aspahltarbeiten im Eingangsbereich inkl. einer kleinen Rampe                                            2.000 € Einbau eines Boilers für Warmwasser im Außenbereich                                    </t>
  </si>
  <si>
    <t>(LG) Reparatur Gebäudeeinrichtung (Schränke, Regale, Geschirr u.ä.)                                         2024 = 250 € 2x Modelieraufsätze für Tische + 2.000 € 25x Stapelstuhl + 200 € Bistrozubehör                                                                                                                2023 = Rolladen + Schließzylinder + Geschirrspüler repariert, Wechsel Kühlschrankscharniere ø der letzten Jahre</t>
  </si>
  <si>
    <t>(IA) Dekra-Prüfungen Spielplätze 150 €, 2024 = Baumpflege 702 €</t>
  </si>
  <si>
    <t>(IA) Feuerlöscher 120 € (alle 2 Jahre, zuletzt 2023), Heizung 150 €, Fluchttüröffner 200 € - jährlich, Brandschutztüren 150 €</t>
  </si>
  <si>
    <t xml:space="preserve">(SF) DGUV - 3 Prüfung 700 € </t>
  </si>
  <si>
    <t xml:space="preserve">(IA) 3.211,58 € x 12 Monate + 3.500 € Grundreinigung + 1.500 € Glasreinigung                                                                                                                              </t>
  </si>
  <si>
    <t xml:space="preserve">(LG) E-Kita Hosting 800 € + 300 € Starke Teams Starke Kitas   2023 = zusätzlich 800 € Gaukler-Show + Rep. Telefonanlage                                       </t>
  </si>
  <si>
    <t>(AE) Kopierer 480 €   ab 205 neuer Drucker, Kosten geschätzt 600 €</t>
  </si>
  <si>
    <t>(PN) E-Kita Online-Lizenz</t>
  </si>
  <si>
    <t>(LZ) Rückzahlung Storno Gebühr</t>
  </si>
  <si>
    <t>(LG) 2023 = Gefahrenverhütungsschau</t>
  </si>
  <si>
    <t>(LG) 2024 = 600 € Erstellung einer Gefährdungsbeurteilung wg. Psychischer Belastung am Arbeitsplatz</t>
  </si>
  <si>
    <t>(AE) gem. Abo-Verträgen + Zukäufen</t>
  </si>
  <si>
    <t>(PM ) VPN-Verbindung</t>
  </si>
  <si>
    <t>(AE) ø der letzten Jahre 71,28 € monatl. + ab 2024 Handy 260 € jährlich</t>
  </si>
  <si>
    <t>(LG) ø der letzten Jahre</t>
  </si>
  <si>
    <t>(LG) Budgetplanung</t>
  </si>
  <si>
    <t>(LG) Abschiedsgeschenke, Weihnachts- und Ostergeschenke u.ä.</t>
  </si>
  <si>
    <t xml:space="preserve">(LG) 2025 = ab 2025 4.000 € Pauschale, 4.000 € 4-Kompetenztage (mit 1.800 € gefördert, siehe SK 5421000, 1.255 € Sprachkompetenz-Zertifikat), 4.400 € Starke Teams, Starke Kitas (über Zuschuss Sk 5421000 gedeckt)                                                                                                                             2024 = 2.000 € Pauschale 1.600 € Fortbildung BEP- Qualitätspauschale zus. mit KiTa Lgt                                                                                                                                                                                                                                                                                                            </t>
  </si>
  <si>
    <t xml:space="preserve">(KJ) Neubau, Ausbau (ab 2022)  energetische Sanierung, Außenanlage mit unterschiedlicher AfA </t>
  </si>
  <si>
    <t xml:space="preserve">(KJ) Geschäftsausstattung mit unterschiedlicher AfA </t>
  </si>
  <si>
    <t>(KJ) GWGs mit unterschiedlicher AfA  ab 2025 HH-Reste 1.580 €  ab 2026 2.330 € Invest. 2025</t>
  </si>
  <si>
    <t xml:space="preserve">(SF) 2025 = Abr. Kostenausgleich mit Oberzent für betreute Kinder in 2023 + 2024                        2023 = Abr. Kostenausgleich mit Oberzent und Neckargemünd für jeweils ein betreutes Kind 2022                                                                                                                                                                                                                               </t>
  </si>
  <si>
    <t>5990900 sonstige außerordentliche Erträge</t>
  </si>
  <si>
    <t>(LZ ) 2023 = Nachzahlung Kita Gebühren aus 2017</t>
  </si>
  <si>
    <t>(SF) 2023 = Ekita Abrechnung 2022 270 €, Ekita Schulung 2022 560 €, Abr. Betreuung Hirschhorner Kinder in Oberzent 2021-2022 31.300,84 €                                                      2024 = Betreuung Hirschhorner Kinder in Oberzent 2023 = 5.550,24 €, + Abr. Webkita 2023</t>
  </si>
  <si>
    <t xml:space="preserve">'06020101 Ferienspiele </t>
  </si>
  <si>
    <t>(CT) Teilnahmegebühren ab 2025 von 400 € auf 500 € erhöht, da Mehrkosten beim Ferienspielprogramm</t>
  </si>
  <si>
    <t>TH5 Sport</t>
  </si>
  <si>
    <t>(CT) Aufwendungen für Ferienspielprogramm, ab 2025 von 800 € auf 1.500 € erhöht</t>
  </si>
  <si>
    <t>(CT) Verpflegung Ferienspiele über SK 6101000 gedeckt</t>
  </si>
  <si>
    <t>(AE) Versicherung für die Teilnehmer bei den Veranstaltungen der Ferienspiele</t>
  </si>
  <si>
    <t>(CT) diverse Spenden für Ferienspiele</t>
  </si>
  <si>
    <t xml:space="preserve">'06020102 sonstige Jugendförderung  </t>
  </si>
  <si>
    <t>5428000 Zusch. für lfd Zwecke von übrigen Bereichen</t>
  </si>
  <si>
    <t>(KM) 2024 = Zuschüsse Kinder-Kreativ-Werkstatt 1.000 € + 523 € wird auch in 2025 geplant</t>
  </si>
  <si>
    <t>(KM) 2024 = Aufwendungen für Kinder-Kreativ-Werkstatt wird auch in 2025 geplant</t>
  </si>
  <si>
    <t>(KM) 2024 = Miete Hüpfburg für Kinder-Kreativ-Werkstatt</t>
  </si>
  <si>
    <t>(AE) Jugendförderung im Zuge des Vereinsförderungsprogrammsø der letzten Jahre</t>
  </si>
  <si>
    <t>9200040 Kosten Jugendförd. Sporteinrichtungen ILV</t>
  </si>
  <si>
    <t>(KJ) Benutzungsgebühr Sporthalle für Jugendliche Ansatz 2024 analog Ergebnis 2022 = 26.391,28 €inkl.  Benutzungsgebühen Sportplätze für Jugendliche</t>
  </si>
  <si>
    <t xml:space="preserve">'06030205 Spielplätze -Allgemein- </t>
  </si>
  <si>
    <t>(KJ) Zuschuss Kletterturm Igelsbach Stadt Eberbach bis 2030, ab 2025 zusätzlich Auflösung Zuschuss weiteres Spielgerät Igelsbach Stadt Eberbach</t>
  </si>
  <si>
    <t>(AK) 200 € Pauschale für Bodenbelag etc.</t>
  </si>
  <si>
    <t>(AK) Budgetplanung  2024 = 5 Abfallbehälter + 5 Prägeschilder "Hunde verboten"</t>
  </si>
  <si>
    <t>(AK) Ø der letzten Jahre</t>
  </si>
  <si>
    <t xml:space="preserve">(AK) ab 2025 = Pauschale von 5.000 € + 1.500 € Dekra Prüfung                                                       2024 = Pauschale von 4.500 € + 500 € Dekra Prüfung                                                                                                                                   2023 = Pauschale von 7.500 € + 500 € Dekra-Prüfung                                                                                                                                                                                                                 </t>
  </si>
  <si>
    <t>(AK) Pauschale 550 € für Grünschnittabfuhr</t>
  </si>
  <si>
    <t>(KJ) Einzäunung der Spielplätze</t>
  </si>
  <si>
    <t>(KJ) Spielgeräte mit unterschiedlicher AfA,  ab 2025 + 10.000 € Spielplatz Garten Eden + 2.000 € Spielplatz Igelsbach + 1.500 € Invest. Pauschale ab 2027</t>
  </si>
  <si>
    <t xml:space="preserve">'07000101 DRK </t>
  </si>
  <si>
    <t>(AE) KFZ-Versicherung gem. Bescheid 2024</t>
  </si>
  <si>
    <t>07 Gesundheitsdienste</t>
  </si>
  <si>
    <t xml:space="preserve">'07000102 DLRG  </t>
  </si>
  <si>
    <t>(MH) Herstellung einer Einspeisemöglichkeit in das Gebäude für Notstromaggregate (konnte 2024 nicht umgesetzt werden)</t>
  </si>
  <si>
    <t>(KJ) Zuschuss Digitalfunk ab 07/2017 bis 06/2027</t>
  </si>
  <si>
    <t>(AE) Kfz-Versicherung und Fahrzeugunterhaltung anteiligPauschale max 1.250 € gem. Stavo 28.07.2016</t>
  </si>
  <si>
    <t xml:space="preserve">'08000101 Vereinsförderungsprogramm  </t>
  </si>
  <si>
    <t>08 Sportförderung</t>
  </si>
  <si>
    <t>(AE) Pauschale für Vereinsjubiläen</t>
  </si>
  <si>
    <t xml:space="preserve">'08010101 Sportplätze Hirschhorn  </t>
  </si>
  <si>
    <t>(IA) gem. 2024 = (526 € * 12) = 6.312,00 € - 4.238,73 € Jugendförderung (67,15 % der Nutzung) = 2.073,27 €</t>
  </si>
  <si>
    <t>(IA) Erbbauzins Sportplatz gem. Vertrag = 60,00 € + Pacht Wohnmobilstellplatz = 500 € * 7 Monate = 3.500 €</t>
  </si>
  <si>
    <t>(AK) 500 € Pauschale (Rep. Material für Sportplatzbewässerung)</t>
  </si>
  <si>
    <t>(AK) Budgetplanung  2023 = Tauchpumpe für Bewässerungsanlage</t>
  </si>
  <si>
    <t xml:space="preserve">(AK) Rasenregeneration (wurde 2022+2023 durchgeführt) wird gemäß dem Beschluss des Magistrates vom 14.01.2023 alle 2 Jahre eingeplant. = 6.000 €                                                                          100 € Pauschale              </t>
  </si>
  <si>
    <t>(IA) jährliche Genehmigungsgebühr Sportplatzbewässerung und Rampe je 95 €</t>
  </si>
  <si>
    <t>(IA) Budgetplanung  2023 = Stellungnahmen etc. für Ersatzpumpe Sportplatz</t>
  </si>
  <si>
    <t>(KJ) Abschreibung Zuschuss Rasenmäher bis 2031</t>
  </si>
  <si>
    <t>(KJ) Bewässerung, Vorgelände, Schranke mit unterschiedlicher AfA, ab 2026 Bewässerungspumpe 2.700 € + Wasserentnahmestellen 150 €</t>
  </si>
  <si>
    <t>(IA) Zuschuss Sportplatzpflege an FCH ab 2021 = 6.120 € + Steigerung nach Preisindex gemäß neuem Vertrag + 2.000 € Stromkosten Sportplatzbewässerung</t>
  </si>
  <si>
    <t>5920000 Zuschreibungen Sachanlagen</t>
  </si>
  <si>
    <t>(KJ) 2023 = Korrektur Bilanzwert Sportplatz nach Abschluss Erbpachtvertrag</t>
  </si>
  <si>
    <t>7911000 außerplanmäß. Abschr. auf Sachanlagen</t>
  </si>
  <si>
    <t>(IA) 2024 = Abr. Strom Pumpe Bewässerung 2022 + 2023  Abr. Sportplatzpflege 2021 bis 2024</t>
  </si>
  <si>
    <t>9100040 Erlöse Jugendförd. Sporteinrichtungen ILV</t>
  </si>
  <si>
    <t>(IA) ab 2020 Kostenersatz Sportplatznutzung durch Jugendliche (75 % der Benutzungsgebühren), siehe auch KST 06020102 Jugendförderung</t>
  </si>
  <si>
    <t xml:space="preserve">'08010102 Bolzplatz Langenthal  </t>
  </si>
  <si>
    <t>(AK) ab 2.500 € Pauschale                                                                                                                                   2023 + 2024 = + 5.000 € Pauschale für die Wiederherstellung der Spielfäche und neue Netzte für die Tore im Frühjahr (Konnte 2021+2022 nicht durchgeführt werden)                                                                                                            2022 = 5.000 € Pauschale für die Wiederherstellung der Spielfäche und neue Netzte für die Tore (Konnte 2021 nicht durchgeführt werden)</t>
  </si>
  <si>
    <t xml:space="preserve">(AK) Pauschale Container Entsorgung Schnittgut </t>
  </si>
  <si>
    <t xml:space="preserve">'08010103 Bolzplatz Igelsbach  </t>
  </si>
  <si>
    <t>(IA) Budgetplanung  2023 = Mulchmesser für Rasenmäher</t>
  </si>
  <si>
    <t>(AK) Pauschale 200 €, 5.200 € Rückbau Bolzplatz</t>
  </si>
  <si>
    <t>(AK) Budgetplanung  2023 = Rep. Rasenmäher</t>
  </si>
  <si>
    <t>(AK) Entsorgung Grünschnitt</t>
  </si>
  <si>
    <t>(AK) Mähen durch Externen</t>
  </si>
  <si>
    <t>(IA) Pacht Bolzplatz</t>
  </si>
  <si>
    <t>(KJ) Einzäunung bis 2030</t>
  </si>
  <si>
    <t xml:space="preserve">'08010104 Kleinsportfeld S </t>
  </si>
  <si>
    <t>(AK) Budgetplanung  2023 = Mäh- und Mulcharbeiten</t>
  </si>
  <si>
    <t>(AK) Container Entsorgung Schnittgut</t>
  </si>
  <si>
    <t xml:space="preserve">'08010201 Sporthalle  </t>
  </si>
  <si>
    <t>(IA) Abrechnung mit Vereinen und sonstigen Nutzerngemäß Ergebnis 2023</t>
  </si>
  <si>
    <t>(IA) Stromkostenersatz Kühlschränke TTC (siehe auch SK 5989000)</t>
  </si>
  <si>
    <t>(KJ) Land und Kreis für Sporthallenbau, bis 2063</t>
  </si>
  <si>
    <t>(KJ) Biesinger-Stiftung für Sporthallenbau, bis 2063</t>
  </si>
  <si>
    <t>(IA) 2023 = Gebühr Übernachtung in Sporthalle durch Dritten</t>
  </si>
  <si>
    <t xml:space="preserve">(IA) 2023 = Ausbuchung Restforderung nach Unfall </t>
  </si>
  <si>
    <t xml:space="preserve">(IA) VZ pro Monat: 280 € aus Photovoltaik  413 € für Halle  24 € für Kiosk                                                     </t>
  </si>
  <si>
    <t>(IA) Ansatz gemäß Vorauszahlungen 2024 = 2.737 € monatlich</t>
  </si>
  <si>
    <t>(IA) Austausch von Spielgeräten + Anmeldungen neue Geräte Kinderturnen</t>
  </si>
  <si>
    <t>(AF) Legionellenuntersuchung - jährlich</t>
  </si>
  <si>
    <t xml:space="preserve">(IA) 2026 = 115.000 € Rep. der Heizung                                                                                           2025 = 1.000 € Pauschale                                                                                                             2024 = 1.000 € Pauschale                                                                                                                     2023 = Pauschale für Reparaturen 1.000 € +  1.500 € Rep. Knotenketten Vorhang (wurde 2021 + 2022 nicht durchgeführt) + 3.700 € Austausch Motorbremse Vorhang (wurde 2022 nicht umgsetzt) + 1.300 € Rep. der Lüftungsanlage                                                                                                                                                                                                                                                                                                                                                                                                                                                                                                                                                                        </t>
  </si>
  <si>
    <t xml:space="preserve">(IA) Budgetplanung  2023= Rep. Lüftungsanlage </t>
  </si>
  <si>
    <t xml:space="preserve">(IA) 2024 + Folgejahre = 1.000 € Pauschale für Rep. von Spielgeräten + Ausstattugnen                           2022 +2023 = 5.000 € Reparaturen nach Spielgeräteprüfung im Dezember 2021 (konnte 2022 nicht durchgeführt werden)  </t>
  </si>
  <si>
    <t xml:space="preserve">(IA) Heizung = 400 €, Trennvorhang = 840€, Lüftung = 1.350 €, RWA = 500 €, Feuerlöscher 150 € (alle 2 Jahre - erneut 2025), Spielgeräte 1.300 € (alle 2 Jahre - erneut 2024), </t>
  </si>
  <si>
    <t xml:space="preserve">(IA) gem. 2024 = Monate April bis September =749,59 €/monatlich  Monate Oktober bis März = 1.390,59 €/monatlich, 1.500 € Grundreinigung + Glasreinigung                                                                                                                                                                                                        </t>
  </si>
  <si>
    <t>(IA) Pflichtprüfung nach Versammlungsstättenrichtlinie alle 3 Jahre (geschätzt 2.000 €, da schon lange nicht mehr durchgeführt) + Prüfung der Sonderbauten ca. 7.500 € (alle 5 Jahre) konnten beide 2022 + 2021 nicht durchgeführt werden.                                                                                                               2024 +2025= 10.000 € für die Erstellung eines Sanierungsplanes für die Sporthalle</t>
  </si>
  <si>
    <t>(KJ) Sporthallenneubau + Sanierung, ab 2025 6.250 € für die Fluchttreppe</t>
  </si>
  <si>
    <t>(KJ) ab 2025 Investitionen 2024 300 €</t>
  </si>
  <si>
    <t>(IA) 2023 = Abr. Stromkosten 100 € Kiosk, Erstattung Schaden Boden                                                                              2024 = Guthaben Strom Photovoltaik 2023</t>
  </si>
  <si>
    <t xml:space="preserve">(IA) 2023 = Rep. + Wartung 1.780 €, Rep. Basketballzielbrett 3.560 €. Rep. Lüftungsanlage 315 €, Rep. Dusche 590 €                                                                                                                 </t>
  </si>
  <si>
    <t>(KJ) Verrechnung Trainingszeiten für Kinder und Jugendliche mit KST 06020102 sonstige Jugendförderung</t>
  </si>
  <si>
    <t xml:space="preserve">'09000101 Städtebauliche Planungen </t>
  </si>
  <si>
    <t>(MT) ø der letzten Jahre, Verzichtserklärungen Vorkaufsrecht</t>
  </si>
  <si>
    <t>09 Räumliche Planung und Entwicklung, Geoinformationen</t>
  </si>
  <si>
    <t>(MT) 2023 = Anteilige Kosten AV Laxbach am Infrastrukturatlas</t>
  </si>
  <si>
    <t>(AK) ALKIS 1.300 €, Neuer Vertrag GIS 4.650,00 € + ca.1.000,00 € Techniker Kosten</t>
  </si>
  <si>
    <t>(AK ) 2022 = Orthobildbefliegung für das GIS (Magi-Beschluss 16.12.2021)                                 2023 = Einarbeitungskosten Befliegung</t>
  </si>
  <si>
    <t>(AK) Budgetplanung  2024 = Städtebauliche Planung BBP "Hainbrunner Str."</t>
  </si>
  <si>
    <t xml:space="preserve">(AK) 2023 = GIS Techniker Stunden 2022 + 2021                                                                                                                                                                     </t>
  </si>
  <si>
    <t xml:space="preserve">'10000101 Bau- und Grundstücksordnung </t>
  </si>
  <si>
    <t>(MT) 2023 = Zustimmung nach Telekommunikationsgesetz</t>
  </si>
  <si>
    <t>10 Bauen und Wohnen</t>
  </si>
  <si>
    <t>(SF) 1x Job-Ticket</t>
  </si>
  <si>
    <t>(AK) Budgetplanung  2024 = Handyhülle</t>
  </si>
  <si>
    <t>(AK) Budgetplanung  2023 = 2x Jacke, 2024 = 1x Stiefel</t>
  </si>
  <si>
    <t>(AK ) Budgetplanung  2023 = Handy</t>
  </si>
  <si>
    <t>(AK) IKZ INSPIRE Kreis</t>
  </si>
  <si>
    <t>(MT) Pauschale für Grundbuchauszüge</t>
  </si>
  <si>
    <t>(AE) Pauschale für Fachzeitschriften, Gesetzesblätter u.ä.ø der letzten Jahre</t>
  </si>
  <si>
    <t>(AK) Ab 2022 Handy Bauamtsleiter (richtig verbucht)</t>
  </si>
  <si>
    <t>(AK) ø der letzten Jahre</t>
  </si>
  <si>
    <t>(AK) 2.000 € Pauschale für regelmäßige Fortbildungen + 2024 3.300 € Fortbildung zum Bauleiter</t>
  </si>
  <si>
    <t>(AK) 2x Mahngebühren</t>
  </si>
  <si>
    <t>(KJ) Abschr. Bürostuhl bis 2032  ab 2026 135 € Investitionen 2025</t>
  </si>
  <si>
    <t xml:space="preserve">'10000102 Städtebauförderung  </t>
  </si>
  <si>
    <t>(KJ) Zuschüsse Bund und Land für städtische und private Sanierungsmaßnahmen</t>
  </si>
  <si>
    <t>(KJ) städtische Sanierungsmaßnahmen</t>
  </si>
  <si>
    <t xml:space="preserve">'10010101 Wohnbauförderung  </t>
  </si>
  <si>
    <t>5758000 Ertr.aus Kredit-/Darlehnsvg.an sonst.inländ. Ber.</t>
  </si>
  <si>
    <t>(KJ) Zinszahlungen Privater für Darlehen i.R.d. Städtebauförderung - jährlich reduzierend</t>
  </si>
  <si>
    <t xml:space="preserve">'10020101 unbebaute Grundstücke  </t>
  </si>
  <si>
    <t>5004000 Umsatzerlöse aus Überlassung von Rechten</t>
  </si>
  <si>
    <t>(IA) bestehende Pachtverträge 2023: Forstweg 20 €, Stahlwiese 2,56 €, diverse Grst.102,32 €, Brandweiher 22,50 € (ausgesetzt), Campingplatz 300 €, Röderwiesen 14 €, Höhenweg 5,11 €, diverse Grst. 100 €  Wald 24 €, Grünland Hirschweg 25 €,  Krautlache 100 €</t>
  </si>
  <si>
    <t>(IA) Niederschlagswassergebühr Brandweiher, gem. Veranlagung 2024 + Gebührenerhöhung</t>
  </si>
  <si>
    <t>(IA) Budgetplanung  2024 = Enternen eines umgestürzten Baumes + Instandsetzung Abstellfläche Schießbuckel</t>
  </si>
  <si>
    <t>(IA) Ziegenbeweidungen</t>
  </si>
  <si>
    <t>(IA) Pacht Zugang zum Neckar Ersheimer Straße, neue Pachthöhe gem. Beschluss Magistrat vom 20.04.2016</t>
  </si>
  <si>
    <t>(IA) Budgetplanung  2023 = Unterschriftsbeglaubigung, Schenkungsvertrag, Grundstseintragung</t>
  </si>
  <si>
    <t>(IA) Bugetplanung  2023 = Eintragung Grunddienstbarkeit</t>
  </si>
  <si>
    <t>(IA) diverse Grundstücke gem. Veranlagung 2024</t>
  </si>
  <si>
    <t xml:space="preserve">'10020104 Ulfenbachstraße 6  </t>
  </si>
  <si>
    <t xml:space="preserve">5003000 Umsatzerlöse Überlassung  Gebäude und Räume </t>
  </si>
  <si>
    <t>(IA) 2023 = Miete Gemeinderaum</t>
  </si>
  <si>
    <t>5420100 Zuweisungen für lfd Zwecke vom Bund</t>
  </si>
  <si>
    <t>(IA) 2024 = Zuschuss Energieberatung des Bundes</t>
  </si>
  <si>
    <t>(AK) ab 2025 Auflösung Zuschuss Bund für die Energetische Sanierung der Ulfenbachstraße 6 625 €</t>
  </si>
  <si>
    <t>(IA) Nebenkosten 250 €  und Miete 500 € für Wohnung /Monat</t>
  </si>
  <si>
    <t>(IA) gemäß VZ  Gemeinschaftsraum 40 €</t>
  </si>
  <si>
    <t>(IA) ø der letzten Jahre, 2023 = Vollgetankt</t>
  </si>
  <si>
    <t>(IA) Budgetplanung  2024 = Material für Ausbesserungsarbeiten im Gebäude</t>
  </si>
  <si>
    <t xml:space="preserve">(IA) 2025 = Pauschale 450 €                                                                                                             2024 = Pauschale 450 € +11.500 € Rep.arb. Decke + Anschlüsse für den Einbau einer Küche                                                                                                                                                                        2023 = Pauschale 450 € 25.000,00 € neue Heizung (konnte 2022 nicht durchgeführt werden) 10.000,00 € neue Heizöltanks (konnte 2022 nicht durchgeführt werden),  5.000 € Sanierungsarbeiten in den Gemeinderäumen                                                                                       </t>
  </si>
  <si>
    <t>(IA) Wartung Feuerlöscher (alle 2 Jahre) 50 €, erneut 2025Wartung Heizung (jährlich) 280 €</t>
  </si>
  <si>
    <t>(IA ) ab 2023 Erstellung Heizkostenabrechnung durch Dritten</t>
  </si>
  <si>
    <t>(IA) Funk Heizkostenverteiler</t>
  </si>
  <si>
    <t>(IA) 2024 = Anteilige Kosten Energieberatung                                                                           2023 = Energieberatung für das Gebäude gemäß dem Antrag der Fraktion Profil vom 07.03.2023</t>
  </si>
  <si>
    <t>(KJ) ab 2025 Abschreibung Energetische Sanierung Ulfenbachstraße 6 3.125 €</t>
  </si>
  <si>
    <t>(IA) 2023 = Entlüftung von Heizkörpern 2022</t>
  </si>
  <si>
    <t xml:space="preserve">'10020105 Haus des Gastes  </t>
  </si>
  <si>
    <t>(IA) 50 € Miete Kellernutzung Angelsportverein  2022 + 2023 = Strom + Stellplatzkosten Testzentrum (40 € je Monat) + Nebenkostenabr.</t>
  </si>
  <si>
    <t>(KJ) Zuschüsse Kreis, Land EU für Sanierung, Umbau Eingang bis 2065</t>
  </si>
  <si>
    <t>(IA) VZ 12 x 70 €</t>
  </si>
  <si>
    <t>(IA) VZ 12 x 738 €</t>
  </si>
  <si>
    <t>(IA) Pauschale, Papierhandtücher, Toilettenpapier u.ä.</t>
  </si>
  <si>
    <t xml:space="preserve">(AK) 2025 = Pauschale 200 € + 500 € Reinigung der Fallrohre 1.000 € Geländerauflage Seiteneingang                                                                                                                          2024 = Pauschale 200 €                                                                                                      2023 = Rep. der Außenbeleuchtung (1.800 €), Austausch Leuchtmittel (320 €), Rep. Steckdose Keller (130 €), Rep. Heizung 130 €) 2022 = Rep. Tür Seiteneingang + Beseitung Verstopfung Dachrinnen                                                                                                                                                                                                                                                                    </t>
  </si>
  <si>
    <t>(IA) Wartung Heizung (jährlich) 310 €</t>
  </si>
  <si>
    <t xml:space="preserve">(IA) gem. Veranlagung 2024 </t>
  </si>
  <si>
    <t>(IA ) ab 2025 = Glas- und Grundreinigung</t>
  </si>
  <si>
    <t>(KJ) Sanierung Gebäude und Umbau Eingang bis 2065, ab 2026 +75 € FAIRTeilerschrank</t>
  </si>
  <si>
    <t>9100070 Erlöse Miete Haus des Gastes ILV</t>
  </si>
  <si>
    <t>(KJ) Ausgleich der KST durch ILV bei Museum + Tourist-Info</t>
  </si>
  <si>
    <t xml:space="preserve">'10020106 Birkenweg 2 Stadt  </t>
  </si>
  <si>
    <t>(IA) Miete + NK Wohnung 12 x 476 €</t>
  </si>
  <si>
    <t>(IA) Prüfung Feuerlöscher alle 2 Jahre</t>
  </si>
  <si>
    <t>(KJ) NK Abrechnung Wohnung - Verrechnung mit KST FFWø der letzten Jahre (siehe auch a.o. Aufwand)</t>
  </si>
  <si>
    <t>(KJ) Wohnung bis 2046</t>
  </si>
  <si>
    <t xml:space="preserve">'10020107 bebaute Grundstücke -Allgemein-  </t>
  </si>
  <si>
    <t>(IA) Sängerhalle Igelsbach 1,53 €, HCV Lachsbachperle ehem. Kleintierzuchtverein 64 €</t>
  </si>
  <si>
    <t>(IA) Pacht "Blauer Turm"</t>
  </si>
  <si>
    <t>(IA) Bugetplanung  2023 = Rep. Strahler Mitteltorturm</t>
  </si>
  <si>
    <t>(IA) ab 2022 Wartung Uhr Mitteltorturm</t>
  </si>
  <si>
    <t>(AK) 2025 = 2.500 € Ausschreibung Reinigung für alle öffentlichen Gebäude (konnte 2022+2023+2024 nicht abgeschlossen werden)                                                                                       2024 =  2.500 € Ausschreibung Reinigung für alle öffentlichen Gebäude (konnte 2022+2023 nicht abgeschlossen werden)                                                                                                                                                                                                                                                             ab 2021 jährlich Pauschal 1.500 € Brandschutzbeauftragter für alle städtischen Gebäude, die Kosten werden dann direkt bei den betroffenen KST verbucht.</t>
  </si>
  <si>
    <t>(KJ) Uhrenanlage Mitteltorturm bis 2023</t>
  </si>
  <si>
    <t xml:space="preserve">'10020108 Kaffeemanufaktur Hauptstr.17 </t>
  </si>
  <si>
    <t>(KJ) Zuschuss Land und Kreis Neubau Räume Gaststätte bis 2052</t>
  </si>
  <si>
    <t>(IA) Ab dem 01.01.2022 gibt es einen neuen Vertrag mit einer vereinbarten Pachtzahlung in Höhe von 900 € und ab 2024 in Höhe von 1.000,00 € + 300 € NK</t>
  </si>
  <si>
    <t xml:space="preserve">(SF) gem. Neuordnung Personalkosten aufgrund Aufzeichnungen der Mitarbeiter                                                   </t>
  </si>
  <si>
    <t>(IA) Budgetplanung  2023= Wohnungswasserzähler für das Café</t>
  </si>
  <si>
    <t>(IA) Budgetplanung  2023 = Rohrfrei für Toi-Verstopfung</t>
  </si>
  <si>
    <t>(IA) Budgetplanung, 2023 = Rep. Fliesen im Lebensmittellager im UG</t>
  </si>
  <si>
    <t>(IA) Nebenkostenabrechnung mit Stadt (siehe auch a.o. Aufwand)</t>
  </si>
  <si>
    <t>(KJ) Baukostenanteil bis 2052</t>
  </si>
  <si>
    <t>(IA) gem. Veranlagung 2023</t>
  </si>
  <si>
    <t xml:space="preserve">(KJ) 2024 = Abr. Nebenkosten 2021+2022                                                                                                               </t>
  </si>
  <si>
    <t xml:space="preserve">'10030101 Denkmalschutz und Denkmalpflege </t>
  </si>
  <si>
    <t>(IA) Niederschlagswasserkosten für die Stadtmauer, den blauen Turm und den Mitteltorturm Ergebnis 2024 + Gebührenerhöhung</t>
  </si>
  <si>
    <t xml:space="preserve">(AK) Beiseitigung von Bewuchs auf der Stadtmauer im Altstadtbereich 5.000 € jährlich ab 2023  (konnte 2019 + Folgejahre (damals mit 15.000 € geplant) nicht ausgeführt werden                                                                                                                       2025 = 15.000 Rep. + Instandh. Trockenmauersanierung Klosterberg 3 sowie Mauerkronen- und Kranzsanierung Hauptstraße 16-18.                                                             </t>
  </si>
  <si>
    <t>(IA) ab 2025 = alle 2 Jahre Wartung Uhren Mitteltorturm</t>
  </si>
  <si>
    <t xml:space="preserve">'11000101 Elektrizitätsversorgung </t>
  </si>
  <si>
    <t xml:space="preserve">5309100 Konzessionsabgaben </t>
  </si>
  <si>
    <t>(IA) e-Netz Konzessionsabgabe gem. VZ für 2024 = 71.500 € (1. Quartal 16.300 €, 2.+3. Quartal 24.400 €, 4. Quartal gerechnet wie 1. Quartal) Der Vertrag ist noch bis zum 31.12.2025 gültig.VZ für 2024 Stadtwerke Eberbach= 900 € (1. +2. Quartal), 950 € (3.+4. Quartal)</t>
  </si>
  <si>
    <t>11 Ver- und Entsorgung</t>
  </si>
  <si>
    <t>(KJ) 2023+2024+2025 Rechtsberatung und -hilfe für die Ausschreibung und Vergabe der Konzessionverträge, welche zum 31.12.2025 auslaufen. + 11.800 € für eine fachlich-technische Beratung im Vergabeprozess.</t>
  </si>
  <si>
    <t xml:space="preserve">5640000 Erträge aus anderen Beteiligungen </t>
  </si>
  <si>
    <t>(KJ) ab 2023 Erträge aus der Rendite der Anteile am Beteiligungsmodell "Kommpakt" . der E-Netz Südhessen</t>
  </si>
  <si>
    <t xml:space="preserve">(IA) 2023 = Abr. Konezessionsabgaben 2022 16.168,36 €, Gemeinderabattt E-Netz 2021+2022 3.301,30 €                                                                                                                                                          2024 = Gemeinderabatt E-Netz 2022-2023                                                                             </t>
  </si>
  <si>
    <t xml:space="preserve">(IA) 2023 = Abr. Konzessionabgabe Stadtwerke (Rückzahlung)                                               2024 = Abr. Konzessionabgabe Stadtwerke (Rückzahlung) </t>
  </si>
  <si>
    <t xml:space="preserve">'11010101 Gasversorgung  </t>
  </si>
  <si>
    <t>(IA) Abschlagszahlungen 2024 = 4 x 810 € (2023 = 4x 920 €)</t>
  </si>
  <si>
    <t>(KJ) 2023+ 2024+2025 Rechtsberatung und -hilfe für die Ausschreibung und Vergabe der Konzessionverträge, welche zum 31.12.2025 auslaufen.+ 11.800 € für eine fachlich-technische Beratung im Vergabeprozess.</t>
  </si>
  <si>
    <t>(IA) 2024 = Abrechnung Gemeinderabatt 2023                                                                                                           2023 = Abrechnung Gemeinderabatt 2022</t>
  </si>
  <si>
    <t xml:space="preserve">(IA) 2024 = Abrechnung Konzessionsabgabe 2023                                                                   2023 = Abrechnung Konzessionsabgabe 2022                               </t>
  </si>
  <si>
    <t xml:space="preserve">'11020101 Abfallbeseitigung  </t>
  </si>
  <si>
    <t>(MT) Verkauf der Holzhackschnitzel</t>
  </si>
  <si>
    <t>TH8 Abfall</t>
  </si>
  <si>
    <t>(PN) Abrechnung Elektroschrottmarken und Müllsäckeø der letzten Jahre</t>
  </si>
  <si>
    <t>5110050 Hausmüllgebühren</t>
  </si>
  <si>
    <t xml:space="preserve">(KJ) gem. Veranlagung 2025 </t>
  </si>
  <si>
    <t>5110060 Gewerbemüllgebühren</t>
  </si>
  <si>
    <t>5463000 "Erträge aus der Auflösung ""Gebührenausgleich"""</t>
  </si>
  <si>
    <t>(KJ) Fehlbeträge müssen über die Gebührenausgleichrücklage ausgeglichen werden</t>
  </si>
  <si>
    <t>(KJ) Abschr. Kostenerstattung Abfallkontainer</t>
  </si>
  <si>
    <t>(SG) 2023 = Kosten Kuvertierung Umschläge Gewerbemüll</t>
  </si>
  <si>
    <t>(AK) Budgeptlanung  2024 = Hinweisaufkleber für Biomülltonne</t>
  </si>
  <si>
    <t>(AK) Ankauf von Müllsäcken, Ab 2023 Pauschale von 2.000 €</t>
  </si>
  <si>
    <t>(AK) Budgetplanung, 2023 = 1.000 Stk. Infoanhänger für falschbefüllte Biotonnen</t>
  </si>
  <si>
    <t>(AK) Abfuhrentgelte ZAKB = ca. 119.000 € (gem. Hochrechnung mit Daten aus 2024 01-07+ Erhöhung um 7,92 % gem. Mitteilung ZAKB ) (2023 = 140.000 €  2022 = 108.000 €)Häckselarbeiten und Entsorgung Container für Grünschnittabfuhr  = ca. 8.800 €Mülleimer und Container für Entsorgung Abfall aus Straßenreinigung = ca. 9.100 €Gewerbemüllgebühren vom Sammelpunkt Bauhof = ca. 10.310 €Entsorgung illegaler Müll 1.000 € pauschal</t>
  </si>
  <si>
    <t>(AK) für Müllgefäße 1.865 € / Monat + Presscontainer Bauhof = 62 € / Monat</t>
  </si>
  <si>
    <t xml:space="preserve">(KJ) Gebührenkalkulationen und Betreuung Gebührenhaushalte </t>
  </si>
  <si>
    <t>(SG) 2023 = Versand Umschläge Gewerbemüll</t>
  </si>
  <si>
    <t>6970000 Einstellungen in sonst. Sonderposten</t>
  </si>
  <si>
    <t>(KJ) Überschüsse werden der Gebührenausgleichsrücklage zugeführt</t>
  </si>
  <si>
    <t>(KJ) Afa für Müllcontainer</t>
  </si>
  <si>
    <t>7173000 sonstige Erstattungen an Zweckverbände</t>
  </si>
  <si>
    <t>(AK) Umlage für Abfallentsorgung gem. Mitteilung ZAKB (Es ist von Steigerungen in den Folgejahren auszugehen, da die Stadt Hirschhorn die letzte Kommune des Kreises Bergstraße ist, welche nicht beim ZAKB Mitglied ist.)</t>
  </si>
  <si>
    <t>(AK) 2023 = Abr. Miete Müllgefäße 2022 +2021</t>
  </si>
  <si>
    <t>(KJ) gem. 2023</t>
  </si>
  <si>
    <t xml:space="preserve">'11020102 Erdaushubdeponie  </t>
  </si>
  <si>
    <t>(AK) 2025 wie Vorjahre  Begleitmaßnahmen zur Stillegung: Nachpflanzungen, frei schneiden…</t>
  </si>
  <si>
    <t xml:space="preserve">(AK) Kosten Ingenieurbüro für Stillegung </t>
  </si>
  <si>
    <t xml:space="preserve">'11030101 Abwasserbeseitigung </t>
  </si>
  <si>
    <t>(KJ) Genehmigungsgebühr Kanalhausanschlüsse ca. 100 €                                                                          Ab 2023 = 780 € Verw. Gebühren für die Gartenzählerø der letzten Jahre</t>
  </si>
  <si>
    <t>TH7 Abwasser</t>
  </si>
  <si>
    <t>5110030 Kanalbenutzungsgebühr</t>
  </si>
  <si>
    <t>(KJ) gem. Veranlagung 2024 + Gebührenerhöhung                                                                                                                                        gemäß der Gebührenkalkulation für die Jahre 2025/2026 wurde die Gebühr von 3,64 €/m³ auf 3,76 €/m³ angehoben werden.</t>
  </si>
  <si>
    <t>5110031 Niederschlagswassergebühr</t>
  </si>
  <si>
    <t>(KJ) gem. versiegelter Fläche 2024 + Gebührenerhöhung                                                                                                          gemäß der Gebührenkalkulation für die Jahre 2025/2026 wurde die Gebühre von 0,62 €/m² auf 0,64€7m² angepasst.                                                                                                                                                          Ab dem Jahr 2024 wird die Öberflächenentwässerung der Gemeindestraßen im ordentlichen Ergebnis verbucht = + 115.325 € = 180.190 m² (vorher bei ILV Konto 9100020)</t>
  </si>
  <si>
    <t>(KJ) Erstattung Personalkosten Abwasserverband Laxbach</t>
  </si>
  <si>
    <t>(IA) Abrechnung Untersuchungen gem. Abwasserkataster, Vorjahre siehe auch 5989000</t>
  </si>
  <si>
    <t xml:space="preserve">(IA) Kleineinleiterabgabe </t>
  </si>
  <si>
    <t>(KJ) Landeszuschüsse für Anschluss an Kanalisation + Sanierungen mit unterschiedlicher AfA</t>
  </si>
  <si>
    <t>5462000 Erträge Auflösung von  SOPO Investitionsbeiträgen</t>
  </si>
  <si>
    <t>(KJ) Beiträge mit unterschiedlicher AfA</t>
  </si>
  <si>
    <t>(KJ) Entnahme aus der Gebührenausgleichsrücklage in Höhe des ermittelten Plandefizit nach der internen Leistungsbeziehung</t>
  </si>
  <si>
    <t>(MT) Budgetplanung  2023 = Schnellhefter u.a. für AV Laxbach</t>
  </si>
  <si>
    <t>(IA) VZ pro Monat für: Pumpwerk Ersheimer Str. 2a 410 € (2024 = 822 €) , Pumpe Ersheimer Str.61 77 € (2024 = 90 €) , Pumpwerk Marktplatz 134 € (2024 = 117 €), Pumpwerk Brentanostr. 761 € (2024 = 1.163 €)</t>
  </si>
  <si>
    <t>(AK) Pauschale für Kleinmaterial</t>
  </si>
  <si>
    <t>(AK) 2025 + Folgejahre = 1.500 € Pauschale für EKVO Berichte                                                               2024 = Erstellung EKVO Bericht 2023                                                                                   2023 = Erstellung EKVO Bericht 2022</t>
  </si>
  <si>
    <t>(AK) Pauschale für Reparaturen Dritter an Pumpen u.ä.</t>
  </si>
  <si>
    <t xml:space="preserve">(AK) Verbuchung aller Leistungen Dritter zur  Unterhaltung des Rohrnetzes2025 =Pauschale für Reparaturen 15.000 €                                                                         8.000 € Erneuerung Eingang und Boden RÜB Markplatz                                                         5.000 € Pflasterung von Wegen RÜB Langenthal                                                                         2024 = Pauschale für Reparaturen 15.000 €                                                                        8.000 € Erneuerung Eingang und Boden RÜB Markplatz                                                         5.000 € Pflasterung von Wegen RÜB Langenthal                                                                         2023 = Pauschale für Reparaturen 20.000 €                                                                                                                                                                                                                                                                                                                                              </t>
  </si>
  <si>
    <t xml:space="preserve">(AK) 800 € Wartung Pumpen Brentanostraße                                                                                         </t>
  </si>
  <si>
    <t>(AK) Reinigung RÜB und Kanalnetz (auch Rathauskanal), Rattenbekämpfung + 2.100 € Kanalbelegung (Rattenbekämpfung 2025)ø der letzten Jahre</t>
  </si>
  <si>
    <t>(PN/AK) Teamviewer für Abfrage der Daten der Fernüberwachung</t>
  </si>
  <si>
    <t>(AK/KJ) Bauwerksprüfungen  2023 = 5.000 €  2026 = 6.000  €  2029 = 6.000 € + 4.800 €, 2030 = 6.000€ Gebührenkalkulationen und Betreuung Gebührenhaushalte + 1.500 € Untersuchung Abwasserkataster (Erstattung bei SK 5487000)</t>
  </si>
  <si>
    <t>(IA) Kosten Tablet für Abwasser 26,78 €/monatl. richtiges SK</t>
  </si>
  <si>
    <t>(IA) Tablet für Abwasser 26,78 € monatl. falsches SK</t>
  </si>
  <si>
    <t>(AK) ab 2025 500 € Pauschale</t>
  </si>
  <si>
    <t>(AE) gem. Beitrag Vorjahr</t>
  </si>
  <si>
    <t>(KJ) Rohrnetz, Bauwerke u.ä. mit unterschiedlicher AfA (die Abschreibungen für die geplanten Sanierungsmaßnahmen im Kanalnetzwerk sind in den Planungszahlen enthalten)</t>
  </si>
  <si>
    <t>(KJ) AfA für Gerätschaften für die Abwasserbeseitigung</t>
  </si>
  <si>
    <t>7125000 Zusch. lfd. Zwecke verb. Unt., Sonderverm.,Beteil.</t>
  </si>
  <si>
    <t>(LZ) Umlage Abwasserverband Laxbach, gem. Haushalt 2024. Die Umlage steigt immer mehr, da die Abrechnungen für die Kläranlage starke Kostensteigerungen verursachen.</t>
  </si>
  <si>
    <t>(KJ) Abrechnung mit Eberbach - Klärgebühren für Hess. Igelsbachgem. Abr. 2024 VZ 5.500 € im Vierteljahr</t>
  </si>
  <si>
    <t>16 Steueraufwendungen inkl. gesetzliche Umlageverpfl.</t>
  </si>
  <si>
    <t>7360100 Aufw. aus steuerähnl. Abgaben</t>
  </si>
  <si>
    <t xml:space="preserve">(AK) Kleineinleiterabgabe wird ins lfd. Jahr gebucht, da immer 1 Jahr versetzt angefordert. </t>
  </si>
  <si>
    <t>7363100 Abwasserabgabe</t>
  </si>
  <si>
    <t>(AK) Abwasserabgabe wird ins lfd. Jahr gebucht, da immer 1 Jahr versetzt angefordert.</t>
  </si>
  <si>
    <t xml:space="preserve">(MT) 2023 = Abr. Stunden Bauhof mit dem AV Laxbach 2022                                                                                   </t>
  </si>
  <si>
    <t xml:space="preserve">(KJ) 2023 = Abr. Klärgebühren Igelsbach Nachzahlung                                                                                                                                                                                                  </t>
  </si>
  <si>
    <t>9100020 Erlöse Oberflächenentwässerung ILV</t>
  </si>
  <si>
    <t>(KJ) 162.235 qm * 0,62 €, Aufwand bei KST Gemeindestraßen , ab 2024 im ordentlichen Ergebnis bei SK 5110031 verbucht.</t>
  </si>
  <si>
    <t xml:space="preserve">'11030201 Hausanschlüsse Abwasserbeseitigung </t>
  </si>
  <si>
    <t xml:space="preserve">(MT) Pauschale, Kostenerstattung für Reparatur Hausanschlüsse, entspricht Aufwendungen 6165000                                                                                                                                 2023 +2024 = Teilabhilfe bzw. Korrekturen von Bescheiden nach Widersprüchen </t>
  </si>
  <si>
    <t>(KJ) Auflösung Erstattungen für investiven Hausanschluss Adalbert-Stifter-Straße bis 2060</t>
  </si>
  <si>
    <t>(AK) Pauschale</t>
  </si>
  <si>
    <t>(KJ) investiver Hausanschluss Adalbert-Stifter-Straße bis 2060</t>
  </si>
  <si>
    <t xml:space="preserve">'11040101 Wasserversorgung  </t>
  </si>
  <si>
    <t>TH11 Wasser</t>
  </si>
  <si>
    <t>5110010 Frischwassergebühr 7 %</t>
  </si>
  <si>
    <t xml:space="preserve">(KJ) gem. Veranlagung 2025                                                                                                                          Gemäß der Gebührenkalkulation für die Jahre 2025/2026 wurde die Gebühr von 3,55 €/m³ auf 4,35 €/m³ erhöht.                                                                                                      </t>
  </si>
  <si>
    <t>5110020 Zählergebühr 7 %</t>
  </si>
  <si>
    <t>(KJ) gem. Veranlagung 2025                                                                                                          Gemäß der Gebührenkalkulation für die Jahre 2025/2026 wurden die Grundgebühren nicht erhöht.</t>
  </si>
  <si>
    <t>(AF) 2023 = Kostenerstattung Leitungsortung Zisterne Schloss</t>
  </si>
  <si>
    <t>(KJ) Abrechnung mit Stadt Eberbach für Wasserversorgung Bad. Igelsbachø der letzten Jahre</t>
  </si>
  <si>
    <t xml:space="preserve">(AF)  2023 = Rep. Schaden Wasserleitung Brücke Michelberg (Baustelle) + Bauwasser Bahnbrücken Michelberg und Langenthaler Str.                                                                        </t>
  </si>
  <si>
    <t>(AF) 2023 = Reparatur von einem Wasseraschluss, 2024 = Bauwasseranschlüsse + Bauwasser für Private</t>
  </si>
  <si>
    <t>(KJ) Landeszuschuss für GIS bis 2021, Kostenerstattung Stadt Eberbach für Investitionen zur Wasserversorgung Bad. Iglesbach mit unterschiedlicher AfA - Investitionen ab 2010 werden bei 5469000 aufgelöst</t>
  </si>
  <si>
    <t>(KJ) Entnahme aus der Gebührenausgleichsrücklage in Höhe des ermittelten Plandefizits nach interner Leistungsverrechnung</t>
  </si>
  <si>
    <t>(KJ) Landeszuschuss für GIS bis 2021, Kostenerstattung Stadt Eberbach für Investitionen zur Wasserversorgung Bad. Iglesbach mit unterschiedlicher AfA - siehe auch 5460100</t>
  </si>
  <si>
    <t>(IA ) ab 01.06.2022 Miete für Funkturm in Igelsbach 50 € monatlich ab 2024 = 100 € monatlich</t>
  </si>
  <si>
    <t>(SG) Kuvertierung Bescheide und Ablesekarten</t>
  </si>
  <si>
    <t>(IA) VZ pro Monat für: Pumpstation Hainbrunner Straße 152 €, Aufbereitungsanlage Am Buchenried 1.227 €, Hochbehälter Odenwaldstraße 101 €, Aufbereitungsanlage Langenthaler Straße 1.316 €, Hochbehälter Igelsbach 193 €</t>
  </si>
  <si>
    <t xml:space="preserve">(IA) ø der letzten Jahre, tanken Fahrzeug Wassermeister </t>
  </si>
  <si>
    <t>(AF) Budgeplanung  2024 = Material für HB Igelsbach Trennung Rohwasser/Trinkwasser</t>
  </si>
  <si>
    <t>(AF) Budgetplanung  2023 = diverse Kleinteile</t>
  </si>
  <si>
    <t>(AF) Budgetplanung  2023 = Hinweisschilder + Halter, 2024 = Hydrantendeckel</t>
  </si>
  <si>
    <t>(AF) Pauschale für Material für Reparaturen an der Hauptleitung und Kleinmaterial sowie Zähler5.000 € für Hydrantenschilder + Streckenschieberschilder ø der letzten Jahre = 20.000,00 €Kosten Filter ab 2020 bis 2024 ca. 5.000 € jährlich</t>
  </si>
  <si>
    <t>(AF) Pauschale</t>
  </si>
  <si>
    <t>(AF) Budgetplanung, 2023 + 2024 = Headset, Handyhülle, Handy</t>
  </si>
  <si>
    <t xml:space="preserve">(AK/AF) Wasseruntersuchungen mit unterschiedlichem Turnus                                                                            </t>
  </si>
  <si>
    <t>(AF) Pauschale für Einarbeitung der jährlichen Veränderungen des Rohrnetzes ins GIS</t>
  </si>
  <si>
    <t>(AF) Budgetplanung  2023 = Systemupgrade Fernwirk- und Leittechnik</t>
  </si>
  <si>
    <t>(AF) Budgetplanung  2023 = Rep. Turbidimeter (600 €) + Rep. PH-Messgerät (564 €) + Rep. Standrohr (50 €)</t>
  </si>
  <si>
    <t xml:space="preserve">(AF) Pauschale für Fahrzeug Wassermeister 500 € + 5.000 € Puffer für Rückgabe Fahrzeug nach Leasing                                                                                                                                               2024 = 4x Reifen + Inspektion = 1.400 €                                                                                          2023 = 4x Reifen, Inspektion, Arbeitsscheinwerfer                                                                                                                                                                                                                                                                                                                             </t>
  </si>
  <si>
    <t xml:space="preserve">(AF) 100.000,00 € Pauchale für Leistungen Dritter zur Unterhaltung des Rohrnetzes (inkl. UV-Anlagen)                                                                                                                                              ab 2026 = 13.150 € Einsätze Stadtwerke Eberbach nach Leistungserbringung für z.B. Rohrbrüche                                                                                                                                                          5.000 € Pauschale für Instandh. Betriebswege                                                                                   2025 = 8.000 € Abdeckung Quellschacht Igelsbach                                                                        2024 = 5.000 € Abdeckung Quellschacht Igelsbach, 5.000 € Instandhaltungsarbeiten in den Hochbehältern, 5.000 € Betriebsweg HB Schlössel                                                                                                                                                                                                                                                                                                                                                                                                                                                              zusätzlich: Prüfungen des Rohrnetzes nach DVGW (alle 4 Jahre) aufgeteilt nach Stadtteilen : 2025+2029: Hirschhorn 30.000 €, 2022+2026+2030: Ersheim 25.000 €, 2025+2029: Igelsbach/Langenthal/Unter-Hainbrunn/außerhalb Ortslage 25.000 €                      </t>
  </si>
  <si>
    <t xml:space="preserve">(AF) jährlich UV-Anlagen 3.000 €, Wartung EDV-Programm zur Meldung der Untersuchungsergebnisse ans Gesundheitsamt  1.200 €                                                                                               </t>
  </si>
  <si>
    <t>(AF) Budgetplanung  2023 = Rep. Kompressor</t>
  </si>
  <si>
    <t>(AF) Budgetplanung  2024 = Entsorgung alte Wasserrohre</t>
  </si>
  <si>
    <t>(AF) 2025 = Reinigung + Desinfektion aller Hochbehälter + Aufbereitungsanlagen                             2024 = Reinigung + Desinfektion aller Hochbehälter + Aufbereitungsanlagen                                                        2023 = Reinigung + Desinfektion HB Schlössel + HB Langenthal</t>
  </si>
  <si>
    <t>(SG) Erstellung der Selbstablesekarten 180 €Verarbeitungskosten Wasserabrechnung 2.200 €Softwarepflege Zählermanagement 560 € (s. 7970000)</t>
  </si>
  <si>
    <t>(AF) ab 2025 440 €/Monat  (bis 2024 = 283,93 €/ Monat )für Fahrzeug Wassermeister, 2023 = + Miete Trinkwassergeräte für 1.250 Jahr-Feier</t>
  </si>
  <si>
    <t>(PN) Teamviewer für Abfrage der Daten der Fernüberwachung</t>
  </si>
  <si>
    <t xml:space="preserve">(AF) Budgetplanung  2024 = Gestattungsvertrag </t>
  </si>
  <si>
    <t>(AF/KJ) jährliche Betriebsbesichtigung vom Gesundheitsamt ca. 1.500 €+ Gebührenkalkulationen und Betreuung Gebührenhaushalte = 2.800 €</t>
  </si>
  <si>
    <t>(KJ) Leistungen Büro Schüllermann: Umsatzsteuererklärung, Körperschaftssteuererklärung 7.000 €</t>
  </si>
  <si>
    <t>(AK) 2022 + 2023 +2024 +2025 = unterstützende Tätigkeiten im Bereich der Wasserversorgung durch ein externes Büro</t>
  </si>
  <si>
    <t>(AF) Budgetplanung</t>
  </si>
  <si>
    <t>(AE) Porto Bescheide und Wasserablesekarten</t>
  </si>
  <si>
    <t>(AF) ø der letzten Jahre für Fernüberwachung +1.100 € für die Datenübertragung der Datenlogger</t>
  </si>
  <si>
    <t>(AF) Handy für Notdienst Wasser + Handy Wassermeister</t>
  </si>
  <si>
    <t xml:space="preserve">(AF) 2.500 € Pauschale                                                                                                                                                            2023 = 7.500 € Pauschale </t>
  </si>
  <si>
    <t>(AF) Budgetplanung  2023 = 5 Kisten Wasser</t>
  </si>
  <si>
    <t>(KJ) Grundwasserentnahmerechte, GIS, Nutzungsrechte Wege mit unterschiedlicher AfA</t>
  </si>
  <si>
    <t>(KJ) Rohrnetz, Bauwerke u.ä. mit unterschiedlicher AfA + Investitionen Wasserversorgung</t>
  </si>
  <si>
    <t>(KJ) Technische Anlagen mit unterschiedlicher AfA + Investitionen Wasserversorgung</t>
  </si>
  <si>
    <t>(KJ) Ab 2023 Notversorgung bei Leitungsbrüchen</t>
  </si>
  <si>
    <t xml:space="preserve">(KJ) GWG mit unterschiedlicher AfA </t>
  </si>
  <si>
    <t>(IA) Abrechnung mit Rothenberg - Frischwasserverbrauch Unter-Hainbrunn siehe auch SK 7970000</t>
  </si>
  <si>
    <t>(AK) 26.000 € Externe Vergabe Hintergrundbereitschaft                                                                                                            ab 01.01.2026 139.000 € Externe Vergabe Betriebsführung der Wasserversorgung                         ab 01.07.2025   36.000 € Einarbeitungszeitraum</t>
  </si>
  <si>
    <t>(AE) Fahrzeug Wassermeister gem. Bescheid 2024</t>
  </si>
  <si>
    <t xml:space="preserve">(KJ) 2023 = Korrektur Abr. Wasservers. Igelsbach 2022                                                                       2024 = Miete Grundstück Funkmast 12/23                                                                       </t>
  </si>
  <si>
    <t>(IA) 2023 = Gebührenbescheid Gesundheitsamt (96,50 €)  Umsatzsteuerjahreserklärung 2021 (2.628,75 €)  Abr. Wasserverbrauch Unter-Hainbrunn 2022 (1.872,34 €), Online-Zählerstandserfassung 2022 (311 €), Kuvertierung Ablesekarten 2022 (171,35 €), Erstellung Ablesekarten 2022 (556,49 €), Material Wasser 2022 (45,29), GIS Support und Pflege 2022 (192,50 €)                                                                                                                                                       2024 = Abr. Wasserrohrbruch Brentanostr. 2023 (2.658,89 €), Online Zählerstandserfassung 2023 (357,76 €), Rep. UV-Anlagen Schloss + Lgt 2023 (2.978,73 €)</t>
  </si>
  <si>
    <t>9100030 Erlöse Brandreserve ILV</t>
  </si>
  <si>
    <t>(KJ) Aufwand bei KST Feuerwehr</t>
  </si>
  <si>
    <t>(LZ) gem. Ergebnis 2023</t>
  </si>
  <si>
    <t xml:space="preserve">'11040201 Hausanschlüsse Wasserversorgung  </t>
  </si>
  <si>
    <t>(AF) 2023 = Abr. Kosten Bauwasserzähler Schleuse</t>
  </si>
  <si>
    <t>(AF)  Rep. von Wasserhausanschlüssen bei Unternehmen</t>
  </si>
  <si>
    <t>(AF) Pauschale, Kostenerstattung für Reparatur Hausanschlüsse, Ansatz entspricht Ansatz Reparaturaufwand</t>
  </si>
  <si>
    <t xml:space="preserve">(KJ) Auflösung Erstattungen für investive Hausanschlüsse mit unterschiedlicher AfA  </t>
  </si>
  <si>
    <t xml:space="preserve">(AF) Pauschale </t>
  </si>
  <si>
    <t>(KJ) investive Hausanschlüsse mit unterschiedlicher AfA + 200 € HH-Rest</t>
  </si>
  <si>
    <t xml:space="preserve">(AF) 2023 = Abr. WHA-Rep. 2022 + 2021                                                                                                 </t>
  </si>
  <si>
    <t xml:space="preserve">(AF) 2023 = Rep. eines Wasserschadens aus  2022                                                                        </t>
  </si>
  <si>
    <t xml:space="preserve">'11050101 Breitbandversorgung  </t>
  </si>
  <si>
    <t xml:space="preserve">(KJ) Gesamtförderung 78.000 €, Abschreibung 20 Jahre </t>
  </si>
  <si>
    <t>(SF ) gem. Neuordnung Personalkosten aufgrund Aufzeichnungen der Mitarbeiter</t>
  </si>
  <si>
    <t>(KJ) Gesamtzuschuss an Telekom = 120.000 €, Abschreibung 20 Jahre ab ca. Mitte 2017</t>
  </si>
  <si>
    <t xml:space="preserve">'12000101 Straßenbeleuchtung </t>
  </si>
  <si>
    <t>12 Verkehrsflächen und -anlagen, ÖPNV</t>
  </si>
  <si>
    <t xml:space="preserve">(IA) 8.064 € monatlich Entega + 285 € monatlich EnBW </t>
  </si>
  <si>
    <t>(IA) Betriebsführungsvertrag Straßenbeleuchtung Igelsbach mit e-Netz GmbH 414,94 € je Quartal</t>
  </si>
  <si>
    <t>(IA) ab 2021 Abrechnung Messtellenbetrieb Igelsbach</t>
  </si>
  <si>
    <t>(IA) 2023 = Abr. Messtellenbetrieb Igelsbach 2023 (falsch gebucht)</t>
  </si>
  <si>
    <t>(KJ) diverse Straßenbeleuchtung + 150 € ab 2025 Lampe Klingenstraße</t>
  </si>
  <si>
    <t xml:space="preserve">(IA) 2024 = Abr. Straßenbeleuchtung 2023                                                                                                            2023 = Abr. Messtellenbetrieb Igelsbach 2022                                                         </t>
  </si>
  <si>
    <t xml:space="preserve">'12000102 Gemeindestraßen  </t>
  </si>
  <si>
    <t>(AK) 2023 = Kostenersatz Sandsteinreparatur Schlossstraße + Anteil Kosten Holzabfuhrbrücke Ulfenbach</t>
  </si>
  <si>
    <t>(KJ) Fußgängerbrücke Laxbach bis 2040</t>
  </si>
  <si>
    <t>(KJ) diverse Landes- und Bundeszuschüsse, ab 2024 Zuschuss Brücke Michelberg 16.000 €</t>
  </si>
  <si>
    <t>(KJ) diverse Zuschüsse von Dritten (z.B. DB)</t>
  </si>
  <si>
    <t>(KJ) Straßenbeiträge</t>
  </si>
  <si>
    <t xml:space="preserve">(KJ) Zuschüsse und Erstattungen Privater </t>
  </si>
  <si>
    <t>(KJ) Ø der letzten Jahre</t>
  </si>
  <si>
    <t>(IA) Niederschlagswassergebühr, gem. Bescheid 2024 + Gebührenerhöhung (1.651,20 €), Ab dem Jahr 2024 wird die Öberflächenentwässerung der Gemeindestraßen(180.190 m²) im ordentlichen Ergebnis verbucht = + 115.325 € (vorher bei ILV Konto 9200020)</t>
  </si>
  <si>
    <t>(AK) Pauschale für Reparaturen, keine konkreten Maßnahmenø der letzten Jahre</t>
  </si>
  <si>
    <t xml:space="preserve">(AK) ø der letzten Jahre                                                                                                                                                                                                       </t>
  </si>
  <si>
    <t>(AK) 2025 = 105.000 €                                                                                                                                        20.000 € Straßensanierungen (Folgejahre 50.000 €)                                                                                                                                                  40.000 € Pflege, beklettern zur Totholzentfernung und Notfällungen von Bäumen (Folgejahre = 30.000 €)                                                                                                                                                                                                                                                                 15.000 € Privatisierung Böschungsmäharbeiten z. B. Brückenkopf und Bahnhof                         20.000 € jährl. Pauschale für Rep. Altstadtpflaster                                                                     10.000 € Rep. Zaun Bahn nach Durchführung                                                           2024 = 105.000 €                                                                                                                                        50.000 € Straßensanierungen (Folgejahre 50.000 €)                                                                                                                                                  30.000 € Pflege, beklettern zur Totholzentfernung und Notfällungen von Bäumen                                                                                                                                                                                                                                                                   15.000 € Privatisierung Böschungsmäharbeiten z. B. Brückenkopf und Bahnhof                    10.000 € jährl. Pauschale für Rep. Altstadtpflaster (ab 2025 = 5.000 €)                                                                                                             2023 = 141.000 €                                                                                                                                        50.000 € Straßensanierungen (Folgejahre 50.000 €)                                                                                                                                                  20.000 € Pfelge, beklettern zur Totholzentfernung und Notfällungen von Bäumen                                     20.000 € Straßensperrung Hang Höhenweg                                                                        10.000 € Rodungsarbeiten Hang Höhenweg                                                                           5.000 € Erneuerung der Rinnenplatten Höhenweg (2021 nicht ausgeführt)                                                                                     15.000 € Privatisierung Böschungsmäharbeiten z. B. Brückenkopf und Bahnhof                    5.000 € jährl. Pauschale für Rep. Altstadtpflaster                                                                              3.000 € Sanierungsprogramm für die Gemeindestraßen (Antrag CDU)                                13.000 € Geländerrep. am Boni-Haus, Flusslauf + Brücke</t>
  </si>
  <si>
    <t>(AK) Budgetplanung  2023 = Abfuhr von Straßenkehrricht</t>
  </si>
  <si>
    <t>(AK ) Budgetplanung  2023 = Reinigungen von Straßenrinnen und Sinkkästen</t>
  </si>
  <si>
    <t xml:space="preserve">(AK) Verkehrssicherung von Bäumen an Straßen - Pauschal 2.000 €  ab 2024 bei 6165000                                                         </t>
  </si>
  <si>
    <t>(AK) Budgetplanung  2023 = App- E-Netz Ticker</t>
  </si>
  <si>
    <t xml:space="preserve">(AK) jährliche Prüfung Brücken und Stützwände, gem. Vorausschau Stand November 2023                   2022+2023+2024 = 10.000 € Bestandsaufnahme der Stützwände im Bereich der Altstadt                                   </t>
  </si>
  <si>
    <t>(KJ) Straßen, Wege und Plätze mit unterschiedlicher AfA + Investitionen der Folgejahre</t>
  </si>
  <si>
    <t>9200020 Kosten Oberflächenentwässerung ILV</t>
  </si>
  <si>
    <t>(KJ) 180.190qm²  * 0,62 € , Erlöse bei KST Abwasser, ab 2024 im Ordentlichen Ergebnis SK 6057000 verbucht.</t>
  </si>
  <si>
    <t xml:space="preserve">'12000103 Verkehrsausstattung  </t>
  </si>
  <si>
    <t>(KJ) Kreiszuschuss Ampelanlage Schule bis 2044, Ab 2023 + 4.600 (Bushaltestellen)</t>
  </si>
  <si>
    <t>(KJ) Zuschuss Schulförderverein Ampelanlage Schule bis 2044</t>
  </si>
  <si>
    <t>(BK) AZ pro Monat 45,-- €  für Ampel</t>
  </si>
  <si>
    <t>(BK) 2026-2023 = Pauschale 5.000,00 €                                                                                     2025 = 9.500 € Hinweisschilder, Verkehrsspiegel (Ersatz), Abperrgitter, Markierungen, Warnbarken, + 3.000 € mobile Schilder (Lagerung im Bauhof)2024 = 20.000 € (neue DIN-Norm ist zu erfüllen, Schilder müssen getauscht werden)    Vorjahre = 2.500 € Pauschale für Verkehrsschilder  ø der letzten Jahre</t>
  </si>
  <si>
    <t xml:space="preserve">(AK) Pauschale - diverses Kleinmaterial (Ersatzakkus, Klemmschellen,..)                                       2023 = Materialien für Schilder </t>
  </si>
  <si>
    <t>(MH) 2025 = 10.000 € Markierungsarbeiten im Stadtgebiet</t>
  </si>
  <si>
    <t>(BK) Ampelanlage 3 x 342,34 €</t>
  </si>
  <si>
    <t>(KJ) Ampelanlage Schule bis 2044, Fußgängerüberweg Neckarsteinacher Str. bis 2021, ab  ab 2024  + 17.150 € Bushaltestellen,</t>
  </si>
  <si>
    <t xml:space="preserve">'12000104 Gehwege  </t>
  </si>
  <si>
    <t>(KJ) Erweiterung Gehweg Jahnstraße bis 2034</t>
  </si>
  <si>
    <t>(KJ) diverse Landes- und Bundeszuschüsse</t>
  </si>
  <si>
    <t>(KJ) diverse Beiträge</t>
  </si>
  <si>
    <t>(IA) Niederschlagswassergebühr, gem. Veranlagung 2024 + Gebührenerhöhung</t>
  </si>
  <si>
    <t>(AK) Budgetplanung  2023 = Schotter für Verbindungsweg nach Heddesbach, 2024 = Zement+Beton für Ausbesserungen</t>
  </si>
  <si>
    <t xml:space="preserve">(AK) 2025 + Folgejahre = 15.000 € für Instandhaltungsarbeiten an Gehwegen                                            2024 = 15.000 € Pauschale Instandh. an Gehwegen                                                                                                              2023 = 25.000 € für Instandhaltungsarbeiten an Gehwegen                                                                                                                                                                                                                                                        </t>
  </si>
  <si>
    <t>(KJ) Gehwege mit unterschiedlicher AfA , ab 2024 + 2.750 € + 6.000 € ab 2025 Gehwege Hainbr. und Langenthaler Str.</t>
  </si>
  <si>
    <t xml:space="preserve">'12010101 Straßenreinigung  </t>
  </si>
  <si>
    <t>(MT) Kostenerstattung ZAKB, Straßenreinigung bei Glascontainerstellflächenanalog Erstattung 2023</t>
  </si>
  <si>
    <t>(MT) Kostenerstattung HSE, Straßenreinigung vor Trafostationen</t>
  </si>
  <si>
    <t>(AK) Pauschale und Ersatzteile für Kehrmaschine, ø der letzten Jahre</t>
  </si>
  <si>
    <t>(AK) Abfuhr und Verwertung der Rückstände aus der Straßensenkkastenreinigung</t>
  </si>
  <si>
    <t>(AK) Reinigung Straßeneinläufe 2x jährlich (je 5.000 €)</t>
  </si>
  <si>
    <t xml:space="preserve">'12010102 Winterdienst  </t>
  </si>
  <si>
    <t>(AK) Pauschale für Salz, Splitt u.ä.  2024 = Füllung der Lager</t>
  </si>
  <si>
    <t>(AK) Budgetplanung  2023 = Konservierungswachs für Gerätschaften des Winterdienstes + Schneeschaufeln</t>
  </si>
  <si>
    <t>(AK) 2023/2024 Privatisierung Winterdienst Langenthal 3.415,30 €(Vorjahr = 2.573,38 €)                                                       2023/2024 Privatisierung Winterdienst Igelsbach 303,75 € (Vorjahr = 470 €)                                                              Die Kosten für den Winterdienst schwanken jährlich, da die Witterungslagen von Jahr zu Jahr sehr unterschiedlich sind</t>
  </si>
  <si>
    <t>(AK) Wetterdienst Glättevorhersage Januar - April, November und Dezember</t>
  </si>
  <si>
    <t xml:space="preserve">'12020101 Öffentlicher Parkraum  </t>
  </si>
  <si>
    <t>5005000 Umsatzerlöse aus d sonst Nutzung v Vermögen/ Recht</t>
  </si>
  <si>
    <t>(SF) Pacht Parkplätze Grabengasse, Eberbacher Straße, Schlossstraße, Hermannsgasse, LKW-Stellplätze, 12 Parkplätze Mühlweg</t>
  </si>
  <si>
    <t>(KJ) Beiträge Parkplätze Jahnstraße bis 2033</t>
  </si>
  <si>
    <t xml:space="preserve">(AK) 2025 = Pauschale von 10.000 € für Rep. der Natursteinpflasterfläche der Parkplätze in der Uferstraße                                                                                                                                                     2024 = 0 €                                                                                                                                                               2023 = Rep. der Natursteinpflasterfläche der Parkplätze in der Uferstraße jeweils            6.250 €                                                                                                                                                                                                                                                                                                                                                     </t>
  </si>
  <si>
    <t>(KJ) Parkplätze + 450 € Parkpl. unterhalb der Sporthalle</t>
  </si>
  <si>
    <t xml:space="preserve">'13000101 Grün- und Parkanlagen  </t>
  </si>
  <si>
    <t>(IA) Pacht Wolfenacker 28,80 € (Vorjahr 24 €) jährlich</t>
  </si>
  <si>
    <t>13 Natur- und Landschaftspflege</t>
  </si>
  <si>
    <t>(IA) Kostenerstattung Sandsteintrog Hauptstraße (Unfall)</t>
  </si>
  <si>
    <t>(KJ) Zuschuss Brunnen Marktplatz bis 2031</t>
  </si>
  <si>
    <t>(KJ) gem. Vorjahr</t>
  </si>
  <si>
    <t>(IA) Niederschlagswassergebühr Hermannsplatz, gem. Bescheid Vorjahr + Gebührenerhöhung</t>
  </si>
  <si>
    <t>(MH) Pauschale für verschiedene Projekte der Royal Engeneers und das IBG Workcamp                              2024 = Sonnensegel + Rindenmulch</t>
  </si>
  <si>
    <t>(IA) Budgetplanung  2023 = Sonnensegal 6x4m, 2024 0 Schläuche für Bewässerungen</t>
  </si>
  <si>
    <t>(MR) 6.000 € Austausch der Latten der Bänke im Stadtgebiet gegen Kunststofflatten (Vorjahre = 5.000 €) 2022 + 2023+2024+2025, Rindenmulch und Bodenbelag</t>
  </si>
  <si>
    <t xml:space="preserve">(AK) Pauschale ø der letzten Jahre                                                                                             </t>
  </si>
  <si>
    <t>(AK) Pauschale für Hundekotbeutel                                                                                                                            2023 = Anschaffung neuer Abfallbehälter 428,16 €                                                                         2024 = Anschaffung neuer Abfallbehälter 831,76 €</t>
  </si>
  <si>
    <t xml:space="preserve">(AK) 2024 = 4.000 € Pauschale                                                                                                                                                            2023 = 2.500 € Pauschale  + 7.500 € externe Vergabe Baumkataster                                                                                                                                                                                                                          </t>
  </si>
  <si>
    <t>(AK) Container städtischer Grünschnitt, ø der letzten Jahre</t>
  </si>
  <si>
    <t>(AK) Budgetplanung  2023 = Verstopfung Brunnen beseitigt</t>
  </si>
  <si>
    <t>(AK) Mähen Igelsbach durch einen Dritten</t>
  </si>
  <si>
    <t>(AK) Mitgliedsbeitrag Deutsche Dendrologische Gesellschaft e.V.</t>
  </si>
  <si>
    <t xml:space="preserve">(KJ) Brunnen </t>
  </si>
  <si>
    <t>(KJ) Rundbank</t>
  </si>
  <si>
    <t>(KJ) 2023 = Abrechnung Beitrag BG 2022 + Workshop GIS Mitarbeiter Bauabteilung               2024 = Abrechnung Beitrag BG 2023</t>
  </si>
  <si>
    <t xml:space="preserve">'13000102 Natur- und Geoparkmaßnahmen  </t>
  </si>
  <si>
    <t>(IA) 2023 = Zuschuss Ziegenbeweidung Klosterberg Geopark</t>
  </si>
  <si>
    <t>(IA) jährliche Pauschale, Markierung an örtlichen Rundwegen</t>
  </si>
  <si>
    <t>(IA) Budgetplanung</t>
  </si>
  <si>
    <t>(IA) jährlicher Mitgliedsbeitrag Geo Naturpark gem. Bescheid Vorjahr</t>
  </si>
  <si>
    <t>(IA) 2025 =  3.355 €                                                                                                                             Kosten Infrastruktur- bzw. Pflegemaßnahmen Anteil 2.725 €                          Ziegenbeweidung Hirschhorn 1.260 €                                                                                 Ziegenbeweidung Unter-Hainbrunn 240 €                                                                                                                                                                                                                                                                                                                           4x Bänke Anteil 960 €                                                                                                                     2x Tische Anteil 420 €                                                                                                                            1x Papierkorb 115 €                                                                                                                                                                                             2024 = 4.415 €                                                                                                                    Kosten Infrastruktur- bzw. Pflegemaßnahmen Anteil 2.860 €                                                                                                                                                                                                                                                                                                                                4x Bänke Anteil 960 €                                                                                                                     2x Tische Anteil 420 €                                                                                                            Allgem. Kosten Anteil 175 €                                                                                                                                                                                                                                                                                                          Folgejahre Ø der letzten Jahre</t>
  </si>
  <si>
    <t>(IA) 2023 = Ziegenbeweidung Kloster Anteil 2022</t>
  </si>
  <si>
    <t xml:space="preserve">'13000103 Bepflanzungen </t>
  </si>
  <si>
    <t>(AK) Budgetplanung  Rindenmulch + Blumenerde</t>
  </si>
  <si>
    <t xml:space="preserve">(AK) Pauschale für Grassamen, Blumen, Kies u.ä. </t>
  </si>
  <si>
    <t>(KJ) wie 2023</t>
  </si>
  <si>
    <t xml:space="preserve">'13010101 Gewässer und Gewässerschutz  </t>
  </si>
  <si>
    <t>(PN) Fischereipacht</t>
  </si>
  <si>
    <t xml:space="preserve">(KM) Entgelt Bootsanlegestelle </t>
  </si>
  <si>
    <t>(KJ) diverse Landeszuschüsse Bachsanierung mit unterschiedlicher AfA</t>
  </si>
  <si>
    <t>(MH) Budgetplaung  2023 = Erstellung und Übergabe von Fließpfadkarten</t>
  </si>
  <si>
    <t>(AK) Neue Pauschale ab 2025 = 10.000 € (Auch für Baumfällungen an Gewässern)                   + 10.000 € Uferbefestigungsmaßnahmen</t>
  </si>
  <si>
    <t>(AK) Gebühren an Wasser- und Schiffahrtsamt für Anlegestellen</t>
  </si>
  <si>
    <t>(KJ) Verdolung Mühlgraben und Raue Rampe</t>
  </si>
  <si>
    <t>(MT) gem. Veranlagung Vorjahr (städtisches Fischereirecht) früher bei KST unbebaute Grundstücke</t>
  </si>
  <si>
    <t xml:space="preserve">'13010102 Hochwasserkosten  </t>
  </si>
  <si>
    <t>(AK) Budgetplanung  2024 = Starterbatterie für Pumpenaggregat (nach Hochwasser defekt)</t>
  </si>
  <si>
    <t>(AK) Budgetplanung, 2024 = verschiedene Erstatzbeschaffungen nach Hochwasser (Schläuche, Dielen für Ufermauer, Sandsäcke,…)</t>
  </si>
  <si>
    <t>(AK) Budgetplanung, 2024 = Terassenreinger</t>
  </si>
  <si>
    <t>(AK) Budgetplanung  2024 = 2x Smart Handle Öffentliche WC (Ersatz nach Hochwasser)</t>
  </si>
  <si>
    <t>(AK) Budgetplanung, 2024 = Behebung Störung Aufzug Rathaus nach Hochwasser</t>
  </si>
  <si>
    <t>(AK) Pauschale  2024 = Aufräum- und Reinigungsarbeiten nach Hochwasser durch Dritte</t>
  </si>
  <si>
    <t>(AK) Budgeplanung  2024 = Entsorgung von Schwemmgut nach Hochwasser 2024</t>
  </si>
  <si>
    <t>(AK) Budgetplanung  2024 = Reinigungsabreiten Kanäle, Rathaus,… nach Hochwasser</t>
  </si>
  <si>
    <t>(BK) Budgeplanung  2024 = Abschleppen von zwei Fahrzeugen wegen Hochwasser</t>
  </si>
  <si>
    <t>(MH) Budgetplanung  2024 = Verpflegung der KatS-Kräfte</t>
  </si>
  <si>
    <t>(AK) Budgetplanung. Verpflegung Einsatzkräfte und Lohnkostenerstattungen</t>
  </si>
  <si>
    <t>(KJ) Materialbeschaffungen 2024, Afa ab 2025 = 300 €</t>
  </si>
  <si>
    <t xml:space="preserve">'13020101 Friedhof Hirschhorn  </t>
  </si>
  <si>
    <t>(PN) Bestattungsgebühren abhängig von Anzahl der Sterbefälle und der Bestattungsart, Ø  der letzten Jahre. Erhöhung gemäß der Gebühren aufgrund der Gebührenkalkulation für die Jahre 2025-2029 auf fast kostendeckende Gebühren (ca. 90 %)</t>
  </si>
  <si>
    <t>13 Natur- und Landschftspflege</t>
  </si>
  <si>
    <t>TH 9 Friedhof</t>
  </si>
  <si>
    <t>5110040 Benutzungsgebühren Friedhöfe</t>
  </si>
  <si>
    <t>(PN) Graberwerb unter Berücksichtigung der Passiven Rechnungsabgrenzung für periodengerechte Auflösung,  ø der letzten Jahre (2024 noch keine Auflösung verbucht)</t>
  </si>
  <si>
    <t>(AK) 2023 = Kostenerstattung Sicherung Tulpenbaum</t>
  </si>
  <si>
    <t>(SG) 2023 = Wasserentnahme durch Privaten</t>
  </si>
  <si>
    <t>(PN) gem. Vorjahr</t>
  </si>
  <si>
    <t xml:space="preserve">(IA) VZ pro Monat für: Leichenhalle 135 € + 146 € Heizung/Kühlung Friedhofshalle </t>
  </si>
  <si>
    <t>(IA) gem. Veranlagung 2024 (inkl. Abr. 2023) + Gebürhenerhöhung für Brunnen, Friedhofshalle, WC</t>
  </si>
  <si>
    <t>(AK) Budgetplanung, 2023 = Beton und Zement</t>
  </si>
  <si>
    <t>(AK) bis 2025 = Splitt für Wege 1.000 € Pauschale (500 € Vorjahre)</t>
  </si>
  <si>
    <t>(AK) Pauschale für Materialen, 2023 = Schilder für Neuordnung Abfallentsorgungø der letzten Jahre</t>
  </si>
  <si>
    <t xml:space="preserve">(AK) 2025 = 22.300 €                                                                                                                  300 € Reparaturpauschale für Friedhofshalle + 10.500 € Umrüstung der Heizung auf Infrarot (konnte 2023+2024 nicht umgesetzt werden) + 8.000 € Sanierung der Fassade an der Einsegnungshalle + 3.500 € Reparatur des Geräteschuppens                                                                                           2024 = 300 € Reparaturpauschale für Friedhofshalle + 10.000 € Umrüstung der Heizung auf Infrarot (konnte 2023 nicht umgesetzt werden)                                                                                                                                                                      2023 = 10.000 € Umrüstung der Heizung auf Infrarot + 300 € Reparaturpauschale für Friedhofshalle                                                                                                                                                                               ø der letzten Jahre                                                                                                                        </t>
  </si>
  <si>
    <t xml:space="preserve">(AK) 2.000 € Pauschale für Leistungen an den Friedhofsanlagen (Wege, Mauern u.ä.)  (2023 = 10.000 € )                                                                                                                                                                                                                           4.000 € optische Aufwertungen auf Friefhofsgelände + Gebäude                                                                                                                   3.000 € jährlich für Baumkontrolle                                                                                                                                                                                               25.000 € Vergabe Friedhofsinstandhaltung an einen Dritten (Zur Probe)                                                                                                                                                                                                                                                                                                                                                                                                                                                       </t>
  </si>
  <si>
    <t>(IA) jährlich Orgelwartung 225 €, Feuerlöscher 80 € (alle 2 Jahre, zuletzt 2023)</t>
  </si>
  <si>
    <t>(IA) Müllentsorgung über Containerdienst ø der letzten Jahre = 3.500 €                                    2023 = Städtische Müllgebühren = 11.400 €  (Neuordnung der Müllentsorgung)                             ab 2024 = 2.850 €</t>
  </si>
  <si>
    <t>(IA) Reinigung Friedhofshalle 2x im Jahr 750 €                                                                                                                                       2023 zusätzlich 190 € Verstopfung beseitigt</t>
  </si>
  <si>
    <t xml:space="preserve">(PN) Bestattungskosten an Unternehmer abhängig von Anzahl der Sterbefälle und Bestattungsartø der letzten Jahre </t>
  </si>
  <si>
    <t>(PN) Wartung ProSiris ab 2024 efi21 (2023 = Einführung efi 2021 )</t>
  </si>
  <si>
    <t>(KJ) Wege, Mauern, Plätze u.ä. mit unterschiedlicher AfA, ab 2026 + 1.750 € letzter Bauabschnitt Pflasterarbeiten</t>
  </si>
  <si>
    <t>(KJ) Aufbahrungswagen, Leichenkühlung, Infrarotheizung</t>
  </si>
  <si>
    <t>(IA) 2023 = Guthaben Abr. Strom 2022</t>
  </si>
  <si>
    <t>(KJ/PN) 2023 = BG Beitrag Abr. 2022</t>
  </si>
  <si>
    <t>(KJ) ø der letzten Jahre abzgl. Einsparung Müllentsorgung durch Bauhof</t>
  </si>
  <si>
    <t xml:space="preserve">'13020102 Friedhof Langenthal </t>
  </si>
  <si>
    <t>(PN) Bestattungsgebühren abhängig von Anzahl der Sterbefälle und der Bestattungsart, Ø  der letzten Jahre + Gebührenerhöhung ab 2025</t>
  </si>
  <si>
    <t>(PN) Graberwerb unter Berücksichtigung der Passiven Rechnungsabgrenzung für periodengerechte Auflösung,  ø der letzten Jahre (2024 Abgrenzung noch nicht verbucht)</t>
  </si>
  <si>
    <t>(TCZ) gem. Vorjahr</t>
  </si>
  <si>
    <t xml:space="preserve">(IA) VZ für Friedhofshalle 24 € pro Monat </t>
  </si>
  <si>
    <t>(IA) ab 2023 = 200 € Pauschale für Splitt</t>
  </si>
  <si>
    <t>(AK) Pauschale für Materialø der letzten Jahre</t>
  </si>
  <si>
    <t>(IA) Budgetplanung 2024 = Reparatur Fenster, 2025 = 7.000 € Sanierung der Eingangstore</t>
  </si>
  <si>
    <t xml:space="preserve">(AK) 2.000,00 € optische Aufwertungen am Friedhofsgelände + Gebäude                                          250 € Pauschale für Leistungen an den Friedhofsanlagen (Wege, Mauern u.ä.)                          5.000 € Vergabe der Friedhofspflege an einen Dritten (Zur Probe)                                            </t>
  </si>
  <si>
    <t>(IA) Feuerlöscher 50 € (alle 2 Jahre, zuletzt 2023)</t>
  </si>
  <si>
    <t xml:space="preserve">(IA) Müllgebühren 1x 240 L </t>
  </si>
  <si>
    <t xml:space="preserve">(IA) Reinigung Friedhofshalle 2x jährlich 220 € </t>
  </si>
  <si>
    <t xml:space="preserve">(TCZ) Bestattungskosten an Unternehmer abhängig von Anzahl der Sterbefälle und Bestattungsartø der letzten Jahre </t>
  </si>
  <si>
    <t>(PN) ProSiris bzw. efi21 Anteil</t>
  </si>
  <si>
    <t>(KJ) Anteilige Kosten für die Gebührenkalulation nächste im Jahr 2024</t>
  </si>
  <si>
    <t>(KJ) Wege im Bereich der Urnengräber bis 2032</t>
  </si>
  <si>
    <t xml:space="preserve">(KJ) 2023 = Abr. Beitrag BG 2022                                                                                                          </t>
  </si>
  <si>
    <t>(KJ)  Ø der letzten Jahre</t>
  </si>
  <si>
    <t>(KJ) gem. Ergebnis 2022</t>
  </si>
  <si>
    <t xml:space="preserve">'13020103 Bergfriedhof  </t>
  </si>
  <si>
    <t>(PN) Pflegepauschale für Kriegsgräber</t>
  </si>
  <si>
    <t xml:space="preserve">'13020104 jüdischer Friedhof  </t>
  </si>
  <si>
    <t>(PN) 2024 = Kostenübernahme Zaunreparatur</t>
  </si>
  <si>
    <t>(PN) Pflegepauschale für jüdische Friedhöfe</t>
  </si>
  <si>
    <t>(AK) Budgetplanung  2023 = Kleinmaterial</t>
  </si>
  <si>
    <t xml:space="preserve">(AK) Ansatz entsprechend Pflegepauschale für alle Leistungen an den Friedhofsanlagen (Wege, Mauern u.ä.) ab 2025 = 2.000 € Kosten geplant                                                                                                                                                   2024 = geplant 2.000 € Rep. Tür                                                                                                       gebucht:   5.300 € Rep. Zaun  1.550 € Rodungsarbeiten                                                                                             </t>
  </si>
  <si>
    <t>(AK) 2023 = Rodungsarbeiten aus 2022</t>
  </si>
  <si>
    <t xml:space="preserve">'13030101 Stadtwald  </t>
  </si>
  <si>
    <t>(MT) Holzverkauf gemäß Warldwirtschaftsplan</t>
  </si>
  <si>
    <t>(TCZ) Jadpacht gem. Vertrag, ab 2024 hier gebucht (vorher bei KST 16000101)</t>
  </si>
  <si>
    <t xml:space="preserve">(MT) 2023 = Förderung Wegebau                                                                                                                                                                                                                                                </t>
  </si>
  <si>
    <t>(MT) Zuschuss Forst Gabionenstützwand Schießbuckel bis 2036</t>
  </si>
  <si>
    <t>(MT) Miete Waldhütte Dammberg</t>
  </si>
  <si>
    <t>5309900 andere sonstige Nebenerlöse</t>
  </si>
  <si>
    <t>(BK) Wildschadenspauschale 3.300 €</t>
  </si>
  <si>
    <t>(KJ) Budgetpanung</t>
  </si>
  <si>
    <t>(KJ) Beiträge gem. Waldwirtschaftsplan</t>
  </si>
  <si>
    <t>(MT) Wegeinstandsetzung gem. Waldwirtschaftsplan</t>
  </si>
  <si>
    <t>(MT) Pauschale 1.000 €</t>
  </si>
  <si>
    <t>(MT) Beförsterungsbeiträge gem. Waldwirtschaftsplan</t>
  </si>
  <si>
    <t xml:space="preserve">(MT) Pauschale 2.000 €                                                                                                               5.000 € Rodungsarbeiten Höhenweg                                                                                                       2023 + 2024 = Wegebaumaßnahmen (Ansatz bei 6065000) + spritzen Käferholz                                                                                                                                    </t>
  </si>
  <si>
    <t>(AK ) Budgetplanung  2023 = Entsorgung Verpackungen des Forstamtes</t>
  </si>
  <si>
    <t>(MT) Unternehmereinsatz gem. Waldwirtschaftsplan</t>
  </si>
  <si>
    <t xml:space="preserve">(MH) 2024+2025 = Kosten Forsteinrichtung </t>
  </si>
  <si>
    <t>(AE) Versicherung Waldhütten</t>
  </si>
  <si>
    <t>(MH) Mitgliedsbeitrag Schutzgemeinschaft Deutscher Wald 62 €, Deckungsbeitrag Aufwand Forstbetriebsgemeinschaft Südlicher Odenwald 260 €, 9.000 € Verbandsumlage Forstbetriebsgemeinschaft Südlicher Odenwald</t>
  </si>
  <si>
    <t>(KJ) Gabionenstützwand Schießbuckel bis 2036</t>
  </si>
  <si>
    <t>(KJ) Grundsteuer A</t>
  </si>
  <si>
    <t xml:space="preserve">(KJ) 2023 = Beitrag BG Forst Abr. 2022                                                                                                             2024 = Beitrag BG Forst Abr. 2023                                                                                                                                                </t>
  </si>
  <si>
    <t xml:space="preserve">'14000101 Umweltschutzmaßnahmen </t>
  </si>
  <si>
    <t>(OB) 2022+2023+2024+2025= Erstellung eines Altlastenkataters über eine IKZ im Kreis Bergstraße</t>
  </si>
  <si>
    <t>14 Umweltschutz</t>
  </si>
  <si>
    <t>(AE) Container für Aktion saubere Landschaft</t>
  </si>
  <si>
    <t>(AE) Aktion saubere Landschaft</t>
  </si>
  <si>
    <t>(OB) 2022 + Folgejahre = Beitritt zum Landschaftspflegeverband Kreis Bergstraße</t>
  </si>
  <si>
    <t xml:space="preserve">'15000101 Wirtschaftsförderung  </t>
  </si>
  <si>
    <t>15 Wirtschaft und Tourismus</t>
  </si>
  <si>
    <t>(MH) Repräsentationsnachmittag für lokal ansässige Firmen</t>
  </si>
  <si>
    <t>(CT/AE) Mitgliedsbeitrag Wirtschaftsförderung Kreis Bergstraße (870 €) und Interessensgemeinschaft Odenwald ab 2022 = 7.400 € und 400 € Mitgliedschaft im Verein Zukunft Metropolregion Rhein-Neckar (ZMRN) e.V. (ab 2025)</t>
  </si>
  <si>
    <t xml:space="preserve">'15010101 Bürgersaal  </t>
  </si>
  <si>
    <t>(IA) 2023 = Abr. Bauhofstunden Reinigung Bürgersaal</t>
  </si>
  <si>
    <t>(KJ) Land und Kreis für Baukostenanteil Bürgersaal, bis 2052</t>
  </si>
  <si>
    <t>(IA) Vermietung analog Ergebnis 2024 zzgl. jährliche Gebührenerhöhung 5% gem. Gebührenordnung</t>
  </si>
  <si>
    <t>(IA) VZ pro Monat 32 € nur Küche, Rest wird über Nebenkostenabrechnung mit dem Rathaus abgerechnet</t>
  </si>
  <si>
    <t>(IA) Budgetplanung  2023 = neue LED Fluchtweg-Leuchten</t>
  </si>
  <si>
    <t>(IA) Budgetplanung  2023 = Reinigungspads für Reinigungsmaschine</t>
  </si>
  <si>
    <t>(IA) Pauschale diverses Kleinmaterial</t>
  </si>
  <si>
    <t>(IA) Budgetplanung  2023 = Reinigungsmittel</t>
  </si>
  <si>
    <t>(IA) Papierhandtücher, Toilettenpapier, Seife</t>
  </si>
  <si>
    <t>(IA) Budgetplanung  2024 = Neue Bestuhlungspläne</t>
  </si>
  <si>
    <t xml:space="preserve">(IA) 2025 = 11.000 €                                                                                                                                                              1.000 € Pauschale für Reparaturen                                                                                                          10.000  neuer Vorhang                                                                                                                                                        2024 = 19.000 €                                                                                                                                                     1.000 € Pauschale für Reparaturen +3.000 € Panikschlösser für die Notausgänge, 15.000 € Hängepunkte (früher Krantraverse)                                                                                                                2023 = 36.000 €                                                                                                                                                                  1.000 € Pauschale für Reparaturen +3.000 € Panikschlösser für die Notausgänge (konnte 2022 nicht durchgeführt werden) + 5.000 € für die Errichtung einer Krantraverse  28.000 € für die Reparatur der Sicherheitsbeleuchtung (war 2022 bei der KST 01010104 falsch angesetzt)                                                                                                                                         2022 = Rep. von 5 Urinalbecken (1.200 €), Rep. Glasscheiben 4.100 €)                                                                                                                                                                                                            </t>
  </si>
  <si>
    <t xml:space="preserve">(IA) 2025 = 500 € pauschale                                                                                                                     2024 = auf 2.100 €  gekürzt gem. Antrag Fraktion CDU 14.03.2024  gebucht = Störungsbeseitigung Lüftugnsanlage                                                                                                                                        2023 = Reparatur Lastenaufzug 6.800 € (konnte nicht durchgeführt werden), 10.000 € TÜV + Hochwasserschutzmaßnahmen Lastenaufzug                                                                                                                                                                                                                                 </t>
  </si>
  <si>
    <t>(IA) Budgetplanung  2023 = Rep. Putzmaschine</t>
  </si>
  <si>
    <t>(IA) Urinale 1.200 €, Lastenaufzug 500 €, Lüftung 4.300 €, Feuerlöscher 240 € (alle 2 Jahre - erneut 2026), Kälteanlage 335 €  RWA Anlage 120 €, Notbeleuchtung 450 €</t>
  </si>
  <si>
    <t>(IA) Ab 2023 richtige Verbuchung der Abfallentsorgungkosten durch Abfallcontainer für den Bürgersaal</t>
  </si>
  <si>
    <t xml:space="preserve">(IA) Reinigung Fettabscheider 191€ + Glasreinigung 140 €    + 2.500 € Reinigungen nach städischen Veranstaltungen                                                                                                                                                                        2023 = Ameisenbekämpfung 200 €, 500 € Reinigung Bürgersaal vor Auftaktfeier 1.250 Jahre                          </t>
  </si>
  <si>
    <t>(KJ) Nebenkostenabrechnung mit Stadt / Rathausø der letzten Jahre</t>
  </si>
  <si>
    <t>(IA) Budgetplanung  2023 = Miete Notausgangsbeschilderung, 2024 = Miete Hebebühne</t>
  </si>
  <si>
    <t>(IA) Budgeplanung  2024 = Gebühr für Gefahrenschau</t>
  </si>
  <si>
    <t>(IA) 2021 + 2022 + 2023 +2024 + 2025 = Pflichtprüfung nach Versammlungsstättenrichtlinie alle 3 Jahre (geschätzt 2.000 €, da schon lange nicht mehr durchgeführt) + Prüfung der Sonderbauten ca. 7.500 € (alle 5 Jahre) konnte 2021 und 2022 nicht durchgeführt werden.</t>
  </si>
  <si>
    <t>(KJ) Baukostenanteil Bürgersaal bis 2052</t>
  </si>
  <si>
    <t>(KJ) Reinigungsmaschine, ab 2025 + 500 € Spülmaschine ab 2026 + 180 € Poliermaschine</t>
  </si>
  <si>
    <t>(KJ) Küche bis 2026   W-Lan Infrastruktur 1.000 €, ab 2025 1.200 € Mikrofonanlage</t>
  </si>
  <si>
    <t xml:space="preserve">'15010201 Öffentliche WC  </t>
  </si>
  <si>
    <t>(IA) 2024 = Benutzung öffentl. Toiletten bei den Flohmärkten</t>
  </si>
  <si>
    <t>(KJ) Zuschuss KIP bis 2029</t>
  </si>
  <si>
    <t>(KJ) Zuschüsse Bund und Land Öffentliches WC Untere Gasse 1 bis 2074</t>
  </si>
  <si>
    <t xml:space="preserve">(IA) Strom Untere Gasse 1, AZ 70 € /monatlich </t>
  </si>
  <si>
    <t>(IA) Pauschale für Toilettenpapier, Handtücher, Seife u.ä., ø der letzten Jahre</t>
  </si>
  <si>
    <t>(IA) 500 € Pauschale für Reparaturen + 5.000 € Pauchale für Rep. in der Unteren Gasse 1, 2.500 € Rep. Toiletten Chateau-Landon-Platz                                                                                 2023 = Rep. Tür UG 1</t>
  </si>
  <si>
    <t>(IA ) Budgetplanung  2023 = Rep. Toiletten Rathaus (falsch gebucht)</t>
  </si>
  <si>
    <t>(IA) Wasserlose Urinale, 3x 161,65 €</t>
  </si>
  <si>
    <t>(IA) gem. Veranlagung Vorjahr</t>
  </si>
  <si>
    <t>(IA) 352,35 € monatl. für Reinigung der Toiletten (2023 1x Grundreinigung)</t>
  </si>
  <si>
    <t>(KJ) Abrechnung Nebenkosten von KST Rathaus ca. 1.000  €, + NK UG 1 500 €</t>
  </si>
  <si>
    <t>(KJ) Öffentliche WC Untere Gasse 1 und Schule, Toilettenwagen bis 2020</t>
  </si>
  <si>
    <t xml:space="preserve">(IA) 2023 = NK Abrechnung 2022 + Rep. Drückergarnitur                                                                 </t>
  </si>
  <si>
    <t>'15010205 Fasching</t>
  </si>
  <si>
    <t>(BK) Sondernutzungserlaubnisse anl. Fastnachtsumzug</t>
  </si>
  <si>
    <t xml:space="preserve">(BK) Abfallpauschale Standbetreiber, Kostenerstattung Bauhofleistungen, Toilettenpauschale </t>
  </si>
  <si>
    <t xml:space="preserve">(BK) Budgetplanung  2023 + 2024 = Material Schutz Holzrondell am Zebrastreifen, </t>
  </si>
  <si>
    <t>(BK) Budgetplanung  2023 = Rep. Beschädigter Toilettenwagen</t>
  </si>
  <si>
    <t>(SF) Abfallcontainer, gem. Ergebnis 2024</t>
  </si>
  <si>
    <t>(SF) Kehrmaschine 2.750 € + 220 € Reinigung der Toiletten</t>
  </si>
  <si>
    <t>(SF) 2024 = Kauf der 5 Blöcke + Transportzäune 960 €, Übernahme Kosten BSD Umzug  660 €                                                                                                                                2023 = Aufstellen und Befüllen der Big-Bag-Wand</t>
  </si>
  <si>
    <t>(SF) Toilettenwagen und Dixi</t>
  </si>
  <si>
    <t>(SF) Bewirtung Einsatzkräfte und Bauhof</t>
  </si>
  <si>
    <t>(SF) 2023 = Übernahme BDS Umzug (falsch gebucht)</t>
  </si>
  <si>
    <t xml:space="preserve">'15010206 Slipanlage  </t>
  </si>
  <si>
    <t>(KM) 2023 = Stromverbrauch Grillstand Slipanlage</t>
  </si>
  <si>
    <t xml:space="preserve">(KM) Liegeplatzgebühr für Hotelschiffe </t>
  </si>
  <si>
    <t>(KM) 2024 = Strom Slipanlage Kulturfähre "Frischling"</t>
  </si>
  <si>
    <t>(KJ) Zuschuss Land und Kreis bis 2039</t>
  </si>
  <si>
    <t>(KJ) Spende Privater Sandstein Tisch und Bänke bis 2048</t>
  </si>
  <si>
    <t>5399000 andere sonstige betriebliche Erträge</t>
  </si>
  <si>
    <t>(KM) Nutzungsentgelt Slipanlage Kanuverleih</t>
  </si>
  <si>
    <t>(IA) gem. VZ 79 € je Monat</t>
  </si>
  <si>
    <t>(IA) Budgetplanung  2024 = Werbevitrine für Außenbereich</t>
  </si>
  <si>
    <t>(KJ) Slipanlage bis 2039, Poller und Leitplanken bis 2018</t>
  </si>
  <si>
    <t>(KJ) Sandstein Bänke und Tisch bis 2048</t>
  </si>
  <si>
    <t>(KJ) Ab 2025 Rettungsring</t>
  </si>
  <si>
    <t>(IA) 2023 = Strom Food-Truck 2022</t>
  </si>
  <si>
    <t xml:space="preserve">'15010207 Neckarpromenade </t>
  </si>
  <si>
    <t>(KJ) Zuschuss EU bis 2032</t>
  </si>
  <si>
    <t>(KJ) Baukosten bis 2032</t>
  </si>
  <si>
    <t xml:space="preserve">'15010299 sonstige Veranstaltungen </t>
  </si>
  <si>
    <t>(BK) Genehmigungsgebühr Trödelmärkte, gem. Ergebnis Vorjahr</t>
  </si>
  <si>
    <t>(KM) 2024 = Eintritt Theater</t>
  </si>
  <si>
    <t>(KM) 2024 = Erstattungen Vorlagen Festival 39°</t>
  </si>
  <si>
    <t xml:space="preserve">(IA) Leihgebühr Bühnenteile, ø der letzten Jahre + Erstattung Bauhhofsstunden (auch Stundenabrechnung für Trödelmärkte                                                                                                                          </t>
  </si>
  <si>
    <t>5303000 Nebenerlöse aus Veranstaltungen</t>
  </si>
  <si>
    <t>(IA) Erstattung Stromkosten Wochenmarkt, ø der letzten Jahre (siehe auch SK 5989000)</t>
  </si>
  <si>
    <t>(IA) VZ. 35 € monatlich (ohne Preisbremse), 2024 = 870,14 € Strom für 39° Festival</t>
  </si>
  <si>
    <t>(IA ) Budgetplanung  2023 = Ankauf von Trinkwasserschläuchen für Festlichkeiten, 2024 = Kleinmaterialien</t>
  </si>
  <si>
    <t>(IA) Budgetplanung  2024 = Müll 39° Festival</t>
  </si>
  <si>
    <t>(IA) Budgetplanung  2024 = Reinigung Toiletten, Flur, Treppe vor Theater</t>
  </si>
  <si>
    <t xml:space="preserve">(IA) ab 2024 = Pauschale für Desinfektion der Wasserleitungen für Veranstaltungen auf dem Chateau-Landon-Platz                                                                                                                                    2024 = Verkauf Tickets 39° Festival (1.195 €)  Elektroarbeiten 39 ° Festival (3.154,22 €)  Kosten Theater (1.044,57 €)                                                                                                                    2023 = Budgetplanung                                                                                                                                 </t>
  </si>
  <si>
    <t xml:space="preserve">(IA) ab 2024 =1.000 € Pauschale für 1 Veranstaltung auf dem Chateau-Landon-Platz  Miete von Wasserleitungen                                                                                                                                                               2024 = Miete Trinkwasserschläuche für Dorffest Lgt (290 €), Miete Stromzähler 39° Festival (2.165 €)                                                                                                                                                        2023 = Budgetplanung                                                                                                                                                              </t>
  </si>
  <si>
    <t>(KM) Budgetplanung  2024 = Übernachtungen an Theater</t>
  </si>
  <si>
    <t>(KJ) Versorgungsleitungen bis 2029, Festplatzanschluss bis 2030 ab 2026 + Ern. Trinkwasserversorgung Chateau-Landon-Platz 1.850 €</t>
  </si>
  <si>
    <t>(IA) 2024 = Abr. Strom Wochenmarkt 2023                                                                               2023 = Guthaben aus aktualisiertem Zäherstand Strom</t>
  </si>
  <si>
    <t xml:space="preserve">'15010301 Windkraftanlage Greiner Eck </t>
  </si>
  <si>
    <t>(AK) § 9 (2) Gestattungsvertrag: Umsatzentgelt (prozentuale Beteiligung an den Nettoerträgen der Stromproduktion)  ab Inbetriebnahme bis zum Betriebsende - orientiert sich an der WindhöffigkeitHöhe gem. 2. Nachtrag zum Gestattungsvertrag: 6% der jährlichen Netto-Erträge ab Inbetriebnahme bis zum 12. Betriebsjahr  8,12% ab dem 13. Betriebsjahr1.-12. Betriebsjahr = 1.689,40 € jährlichab 13. Betriebsjahr = ca. 2.286 € jährlich§ 9 (3) Gestattungsvertrag: jährliches Mindestentgelt  aus dem Umsatzentgelt ab Inbetriebsnahme bis zum BetriebsendeHöhe gem. 2. Nachtrag zum Gestattungsvertrag: 75% der durchschnittlich zu erwartenden Umsatzentgelte 1.-12. Betriebsjahr = 1.569,60 € jährlichab 13. Betriebsjahr = ca. 2.128 € jährlichFazit: Da nach den jetzigen Erfahrungen nur das Mindestentgelt gezahlt wird, wird für 2025 und die Folgejahre lediglich das jährliche Mindestentgelt veranschlagt.</t>
  </si>
  <si>
    <t>(AK) Flächenentgelt (Pacht) gem. § 9 Gestattungsvertrag vom 31.03.2014 - für Inanspruchnahme der Fläche für bauliche Maßnahmen bis zur Inbetriebnahme der Anlagen sowie von Betriebsende bis zum vollständigen Rückbau und Rekultivierung - somit nicht während der Betriebsphase Kabeltrasse auf 2 Grundstücken: Langenthal Flur 5 Nr. 19/2 und Flur 5 Nr. 50/2 214,06 € gem. § 9 (5)</t>
  </si>
  <si>
    <t>(AK) 2024 = Umsatzbeteiligung 2023  2023 = Umsatzbeteiligung 2022</t>
  </si>
  <si>
    <t xml:space="preserve">'15020101 Tourismus </t>
  </si>
  <si>
    <t>(KM) Verkauf Wanderkarten, Bücher u.ä.ø der letzten Jahre</t>
  </si>
  <si>
    <t>(KM) Provision für Stadtführungen, Konzerte, Maimarkt ø der letzten Jahre</t>
  </si>
  <si>
    <t>(KJ) Zuschüsse für Neckarpromenade und Infotafeln bis 2032, 2.500  an 2021 Zuschuss Homepage</t>
  </si>
  <si>
    <t>(KM) Gebühr Stadtführungenø der letzten Jahre</t>
  </si>
  <si>
    <t>(SF) ab 2023 =  1x Job-Ticket</t>
  </si>
  <si>
    <t>(SF) 2023 = Verabschiedung Mitarbeiterin</t>
  </si>
  <si>
    <t xml:space="preserve">(KM) Pauschale, ø der letzten Jahre                                                                                                                     </t>
  </si>
  <si>
    <t>(KM) Budgetplanung  2024 = neuer Bildschirm</t>
  </si>
  <si>
    <t>(KM) Budgetplanung  2024 = 1x Schild</t>
  </si>
  <si>
    <t xml:space="preserve">(KM) Bücher, Rad- und Wanderkarten, Souvenierartikelø der letzten Jahre = 500 € + 2.500 € Souvenierartikel                                                                                                                                                                                                                                                              </t>
  </si>
  <si>
    <t>(SF) 2023, 2025, 2027. 2029 = DGUV-3 Prüfung Elektrogeräte alle 2 Jahre</t>
  </si>
  <si>
    <t>(IA) monatlich 234,48 €</t>
  </si>
  <si>
    <t>(KM) Entgelte für Stadtführungen, Museumsführungen pauschal 1.400 €800 € Anteil Kosten Buchungssystem Romatische VierNeue Homepage Softwarekosten = 4.400 €2024 + 2025 = 4.500 € Umzug + Herrichtung der neuen Räumlichkeiten im Rathaus2.500 € Lebendiger Neckar2.500 € Erstellung eines Entwicklungskonzeptes für das Stadtmarketingø der letzten Jahre</t>
  </si>
  <si>
    <t>(AE) Kopierer 400 €/Jahr, ab 2024 (Dez.) neuer Drucker, Kosten geschätzt 600 €</t>
  </si>
  <si>
    <t>(KM) 10 € monatlich für RWF</t>
  </si>
  <si>
    <t>(KM) GEZ-Gebühren</t>
  </si>
  <si>
    <t>(KM) Budgetplanung  2024 = Gebühren für Tausch von Rollengeld</t>
  </si>
  <si>
    <t>(KJ) Körperschaftssteuererklärungen</t>
  </si>
  <si>
    <t>(AE KM) E-Paper RNZ, Geschichtsblätter Kreis Bergstraße</t>
  </si>
  <si>
    <t>(PN) VPN-Tunnel ekom 21</t>
  </si>
  <si>
    <t>(KM) ø der letzten Jahre</t>
  </si>
  <si>
    <t>(KM) Prospektmaterial, Flyer                                                                         2024 + 2025 =  + 1.000 € für neue Flyer         ø der letzten Jahre = 300 €</t>
  </si>
  <si>
    <t xml:space="preserve">(KM) 2025 = 2.000 € Pauschale                                                                                                                                2024 = 2.000 € Pauschale + 700 € Schulung Homepage "Leichte Sprache und Barrierefreiheit" (konnte 2022 nicht durchgeführt werden) bereits 2022 + 2023 geplant                                                                                        Folgejahre = Budgetplanung                                    </t>
  </si>
  <si>
    <t>(AE) Unfallversicherung gem. Bescheid 2024 für Stadtführer</t>
  </si>
  <si>
    <t>(KM) Burgenstraße 10.200 € ( Beitag = 5.200 € + 5.000 € Austrittspauschale) , ROM 2.150 €, TGO 6.200 €</t>
  </si>
  <si>
    <t>(KJ) ab 2021 neue Homepage</t>
  </si>
  <si>
    <t>(KJ) Leiter Bootsanleger Sportboote bis 2028, Infotafeln Tourismus bis 2032, Innerörtliche Beschilderung bis 2030</t>
  </si>
  <si>
    <t>(KJ) Infrarotheizung usw. ab 2026 + 60 € Schreibtischstuhl</t>
  </si>
  <si>
    <t>(KJ) Schreibtisch +Stuhl + Prospektständer, ab 2025 + 500 € Beleuchtung Hirsch</t>
  </si>
  <si>
    <t xml:space="preserve">(KM) 2023 = Anteil Kosten Lebendiger Neckar </t>
  </si>
  <si>
    <t>(KM) Marketingumlage Neckarsteig gem. Bescheid 2024</t>
  </si>
  <si>
    <t>(AE ) 2024 = Beitragsrückerstattung GVV</t>
  </si>
  <si>
    <t>(LS) fiktive Miete  Erlös bei KST 10020105 Haus des Gastes</t>
  </si>
  <si>
    <t xml:space="preserve">'16000101 Steuern, Allgemeine Zuweisungen, Allgemeine Umlagen  </t>
  </si>
  <si>
    <t>(PN) Jagdpacht gem. Vertrag, ab 2024 bei der KST 13030101 verbucht</t>
  </si>
  <si>
    <t xml:space="preserve">16 Allgemeine Finanzwirtschaft </t>
  </si>
  <si>
    <t>TH12 Finanzwirtschaft</t>
  </si>
  <si>
    <t xml:space="preserve">5 Steuern, steuerähnliche Erträge </t>
  </si>
  <si>
    <t>5500100 Gemeindeanteil an der Einkommensteuer</t>
  </si>
  <si>
    <t>(KJ) 2025 = gem. Planungsdaten des Hess. Ministerium der Finanzen multipliziert mit den OrientierungsdatenSteuerschätzung = 2025 + 8%, 2026 +5,5%, 2027 +5,5%, 2028 +4,5%Da die Entwicklung der Orientierungsdaten als sehr hoch eingeschätzt wird, wurden die ermittelten Beträge nach unten abgerundet.</t>
  </si>
  <si>
    <t>5504000 Gemeindeanteil an der Umsatzsteuer</t>
  </si>
  <si>
    <t>(KJ) 2025 = gem. Planungsdaten des Hess. Ministerium der Finanzen multipliziert mit den OrientierungsdatenSteuerschätzung = 2025 +2%, 2026 +2,5%, 2027 +2%, 2028 +2%Da die Entwicklung der Orientierungsdaten als sehr hoch eingeschätzt wird, wurden die ermittelten Beträge nach unten abgerundet.</t>
  </si>
  <si>
    <t>5551000 Grundsteuer A</t>
  </si>
  <si>
    <t xml:space="preserve">(KJ) gemäß Veranlagung 2025                                                                                </t>
  </si>
  <si>
    <t>5552000 Grundsteuer B</t>
  </si>
  <si>
    <t xml:space="preserve">(KJ) gemäß Veranlagung 2025                                                                                                               </t>
  </si>
  <si>
    <t>5553000 Gewerbesteuer</t>
  </si>
  <si>
    <t xml:space="preserve">(KJ)  Ø der letzten Jahre, unter Berücksichtigung des jeweiligen Hebesatzes und Rückzahlungsanforderungen zzgl. Veränderungen gem. Orientierungsdaten für die Finanzplanung des Landes Hessen. Die Planungen der Orientierungsdaten wurden trotz der guten Entwicklung nicht übernommen, da es bei die Vorausszahlungen noch große Unsicherheiten gibt.                                                                                                                                   Erhöhung der Gewerbesteuer im Jahr 2023 aufgrund der hohen Ist-Zahlen sowie Anpassung der Finanzplanung auf 2 Mio, nach Rücksprache mit der Stadtverordnetenversammlung.                                                                                        Ansatz 2024 = Veranlagung für 2024                                                                                 Ansatz 2025 = Veranlagung für 2025                                                                   </t>
  </si>
  <si>
    <t>5559120 Sonst Vergnügungsst, einschl Spielapparatesteuer</t>
  </si>
  <si>
    <t xml:space="preserve">(AE) Spielapparatesteuer gem. Ansatz 2024                                                                </t>
  </si>
  <si>
    <t>5559200 Hundesteuer</t>
  </si>
  <si>
    <t>(SG) gemäß Veranlagung 2024</t>
  </si>
  <si>
    <t>5477000 Ausgleichsleistungen Familienleistungsgesetz</t>
  </si>
  <si>
    <t>(KJ) 2025 = gem. Planungsdaten des Hess. Ministerium der Finanzen multipliziert mit den OrientierungsdatenSteuerschätzung = 2025 +3%, 2026 +3,5%, 2027 +2,5%, 2028 +2,5%</t>
  </si>
  <si>
    <t>5401010 Schlüsselzuweisungen</t>
  </si>
  <si>
    <t>(KJ) 2025 = gem. vorl. Festsetzung für 2025 vom 11.11.2024Die aktuelle Finanzkraft liegt bei 5.816.537 € (Vorjahr = 5.564.896 €).Folgejahre = Berechnung mit Modul des HSGB</t>
  </si>
  <si>
    <t>(KJ) Auflösung der pauschalen Investitionszuweisungen, da diese durch den neuen KFA nicht mehr gewährt werden, löst sich dieser Wert bis zum Jahr 2024 komplett auf</t>
  </si>
  <si>
    <t>(KJ) Aufgrund der hohen Gewerbesteuererträge des Jahres 2023 musste hier eine Rückstellung für den Finanzausgleich (FAG) gebildet werden. Diese Rückstellung wird in den Jahren 2024 + 2025 aufgelöst um die hieraus resultiernden Belastungen der betroffenen Jahre (weinger Schlüsselzuweisungen, Mehr Kreis- und Schulumlage) teilweise aufzufangen.</t>
  </si>
  <si>
    <t>(SG/KJ)  Kuvertierung Hundesteuerbescheide 15 € , 2024 + 200 Hundesteuermarken</t>
  </si>
  <si>
    <t>(KJ) Budgetplanung  2021-2023 = Projekt § 2 b UStG mit den Kommunen des Kreises und einem Beratungsbüro</t>
  </si>
  <si>
    <t>(SG) Portokosten Hundesteuerbescheide</t>
  </si>
  <si>
    <t>(LZ) Ausbuchung uneinbringlicher Forderungen -nicht planbar-</t>
  </si>
  <si>
    <t>7353117 "Heimatumlage ""Starke Heimat Hessen"""</t>
  </si>
  <si>
    <t>(KJ) Die "Heimatumlage" wurde durch das Programm Starke Heimat Hessen durch das Land Hessen eingeführt. Hierbei wird der eigentlich ab 2020 wegfallende Gewerbesteuervervielfältiger genutzt um eine neue Umlage für ein neues Programm des Landes zu finanzieren.  Ansatz Gewerbesteuer / Hebesatz x Vervielfältiger ( 2.340.000 / 390 x 21,75)</t>
  </si>
  <si>
    <t>7354100 Kreisumlage</t>
  </si>
  <si>
    <t>(KJ) Planungsdaten des HMdF vom 11.11.2024Kreisumlagegrundlage für 2025 =5.816.537 € hiervon 33,05 % Die Kreisumlagengrundlage bemisst sich nach der Steuerkraft der Gemeinde und deren Schlüsslzuweisungen nach dem FAGFolgejahre = Berechnung mit Modul des HSGB</t>
  </si>
  <si>
    <t>7354101 Bildung Rückstellung für Kreisumlage (ohne FR)</t>
  </si>
  <si>
    <t>7354200 Schulumlage</t>
  </si>
  <si>
    <t>(KJ) Planungsdaten des HMdF vom 11.11.2024Kreisumlagegrundlage für 2025 =5.816.537 € hiervon 22,56 % Die Kreisumlagengrundlage bemisst sich nach der Steuerkraft der Gemeinde und deren Schlüsselzuweisungen nach dem FAGFolgejahre = Berechnung mit Modul des HSGB</t>
  </si>
  <si>
    <t>7354201 Bildung Rückstellung für Schulumlage (ohne FR)</t>
  </si>
  <si>
    <t>7380100 Gewerbesteuerumlage</t>
  </si>
  <si>
    <t xml:space="preserve">(KJ) Ansatz Gewerbesteuer / Hebesatz x Gesamtvervielfältiger ( 2.340.000 / 390 x 35)                                                                                                                   </t>
  </si>
  <si>
    <t>(KJ) Gewinnausschüttung Sparkasse Starkenburg (ab 2021 von ca. 44.000 € auf 32.500 € gesunken)</t>
  </si>
  <si>
    <t>(AE) 2023 = Spielapparatesteuer für 2022</t>
  </si>
  <si>
    <t xml:space="preserve">'16010101 Kredite und Beteiligungen, Allg. Finanzwirtschaft  </t>
  </si>
  <si>
    <t>5430100 Schuldendiensthilfen vom Land (auch KSH)</t>
  </si>
  <si>
    <t>(KJ) Zinsdiensthilfe des Landes für Schutzschirmkommunen, ab 2024 ist die Zinsbindung für das Darlehen ausgelaufen und die Zinsdiensthilfen verringern sich aufgrund der Restschuld sowie der geringeren anteiligen Zinsdiensthilfen gemäß dem Schutzschirmvertrag</t>
  </si>
  <si>
    <t>(KJ) 2023 = Fehlbuchung, wird im JAB 2024 korrigiert</t>
  </si>
  <si>
    <t>(LZ) Einzelwertberichtungen auf Forderungen</t>
  </si>
  <si>
    <t>(LZ JM) Buchungsgebühren Sparkasse und Volksbank, Courtage Kassenkredite, auch Verwahrentgelte für Gelder auf den Konten der Stadtkassse</t>
  </si>
  <si>
    <t>6750001 Rücklastschriftgebühr</t>
  </si>
  <si>
    <t>(KJ) alle 2 Jahre Entgelt für Saldenbestätigungen der Giralbanken zum Jahresabschluss</t>
  </si>
  <si>
    <t>5710100 Bankzinsen</t>
  </si>
  <si>
    <t>(LZ JM) ab 2023 gibt es wieder Zinsen für Geld auf dem Festgeltkonto. Die Stadtkasse legt hier vorübergehend nicht benötigtes Geld an um möglichst risikofrei Zinserträge zu generieren. Aufgrund der guten Kassenbestände kann voraussichtlich auch in den nächsten Jahren Gelder angelegt werden.</t>
  </si>
  <si>
    <t>7710000 Bankzinsen</t>
  </si>
  <si>
    <t>(KJ) Sollzinsen Darlehen einschl. geplanter Neuaufnahme + KSH-Zinsen 53.400 €</t>
  </si>
  <si>
    <t>7710099 "Kreditzinsen ""Zinsdienstumlage"""</t>
  </si>
  <si>
    <t>(KJ) gem. Bescheid 2024, Zinsdienstumlage nach § 55 des Finanzausgleichsgesetzes (FAG) für Darlehen im Rahmen der Konjunkturpakete  sie erfolgt auf der Grundlage der von der WI-Bank ermittelten auf die Stadt Hirschhorn entfallende Zinslast</t>
  </si>
  <si>
    <t>7711000 Kassenkreditzinsen</t>
  </si>
  <si>
    <t>(LZ JM) Durch die Teilnnahme an der Hessenkasse und die Verpflichtung zur schnellstmöglichen Rückzahlung wird ein Pauschalwert in Höhe von 500 € angenommen.</t>
  </si>
  <si>
    <t>7730100 Auflösung ARAP Sonderbeitrag ab 2010 (ohne FR)</t>
  </si>
  <si>
    <t>(KJ) Auflösung ARAP Sonderbeiträge für IF-Darlehen mit Tilgungsbeginn ab 2010</t>
  </si>
  <si>
    <t>7731000 Auflösung ARAP Anspardarlehen (ohne Finanz Rg)</t>
  </si>
  <si>
    <t>(KJ) Auflösung ARAP Ansparraten für IF-Darlehen mit Tilgungsbeginn ab 2010</t>
  </si>
  <si>
    <t>7761000 Zinsen &amp; ähnl. Aufwendungen an Land</t>
  </si>
  <si>
    <t>(KJ) Auflösung ARAP Sonderbeiträge und Ansparraten für IF-Darlehen mit Tilgungsbeginn bis 2009 - reduziert sich in den Folgejahren bis auf 0,-- €</t>
  </si>
  <si>
    <t>(LZ JM) Dividende Volksbank Abrechnung kommt regelmäßig nach Buchungsschluss Vorjahr und ist daher als außerordentlicher Ertrag zu behandeln (5990900)</t>
  </si>
  <si>
    <t>9100080 Erlöse Kalk. Verzinsung ILV</t>
  </si>
  <si>
    <t>KST</t>
  </si>
  <si>
    <t>Kontengruppe</t>
  </si>
  <si>
    <t>Konto</t>
  </si>
  <si>
    <t>Relevanz</t>
  </si>
  <si>
    <t>Änderung</t>
  </si>
  <si>
    <t>Neu 2025</t>
  </si>
  <si>
    <t>Ergebnis</t>
  </si>
  <si>
    <t>Kommentar</t>
  </si>
  <si>
    <t>Teilhaushalt</t>
  </si>
  <si>
    <t>Produkt-bereich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</si>
</sst>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10"/>
      <color theme="1"/>
      <name val="Aptos Narrow"/>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4">
    <xf numFmtId="0" fontId="0" fillId="0" borderId="0" xfId="0"/>
    <xf numFmtId="3" fontId="18" fillId="0" borderId="0" xfId="0" applyNumberFormat="1" applyFont="1" applyAlignment="1">
      <alignment vertical="top" wrapText="1"/>
    </xf>
    <xf numFmtId="3" fontId="18" fillId="0" borderId="0" xfId="0" applyNumberFormat="1" applyFont="1"/>
    <xf numFmtId="0" fontId="18" fillId="0" borderId="0" xfId="0" applyFont="1"/>
  </cellXfs>
  <cellStyles count="42">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Gut" xfId="6" builtinId="26" customBuiltin="1"/>
    <cellStyle name="Neutral" xfId="8" builtinId="28" customBuiltin="1"/>
    <cellStyle name="Notiz" xfId="15" builtinId="10" customBuiltin="1"/>
    <cellStyle name="Schlecht" xfId="7" builtinId="27" customBuiltin="1"/>
    <cellStyle name="Standard" xfId="0" builtinId="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39">
    <dxf>
      <font>
        <b val="0"/>
        <i val="0"/>
        <strike val="0"/>
        <condense val="0"/>
        <extend val="0"/>
        <outline val="0"/>
        <shadow val="0"/>
        <u val="none"/>
        <vertAlign val="baseline"/>
        <sz val="10"/>
        <color theme="1"/>
        <name val="Aptos Narrow"/>
        <family val="2"/>
        <scheme val="minor"/>
      </font>
    </dxf>
    <dxf>
      <font>
        <b val="0"/>
        <i val="0"/>
        <strike val="0"/>
        <condense val="0"/>
        <extend val="0"/>
        <outline val="0"/>
        <shadow val="0"/>
        <u val="none"/>
        <vertAlign val="baseline"/>
        <sz val="10"/>
        <color theme="1"/>
        <name val="Aptos Narrow"/>
        <family val="2"/>
        <scheme val="minor"/>
      </font>
    </dxf>
    <dxf>
      <font>
        <b val="0"/>
        <i val="0"/>
        <strike val="0"/>
        <condense val="0"/>
        <extend val="0"/>
        <outline val="0"/>
        <shadow val="0"/>
        <u val="none"/>
        <vertAlign val="baseline"/>
        <sz val="10"/>
        <color theme="1"/>
        <name val="Aptos Narrow"/>
        <family val="2"/>
        <scheme val="minor"/>
      </font>
    </dxf>
    <dxf>
      <font>
        <b val="0"/>
        <i val="0"/>
        <strike val="0"/>
        <condense val="0"/>
        <extend val="0"/>
        <outline val="0"/>
        <shadow val="0"/>
        <u val="none"/>
        <vertAlign val="baseline"/>
        <sz val="10"/>
        <color theme="1"/>
        <name val="Aptos Narrow"/>
        <family val="2"/>
        <scheme val="minor"/>
      </font>
      <numFmt numFmtId="3" formatCode="#,##0"/>
    </dxf>
    <dxf>
      <font>
        <b val="0"/>
        <i val="0"/>
        <strike val="0"/>
        <condense val="0"/>
        <extend val="0"/>
        <outline val="0"/>
        <shadow val="0"/>
        <u val="none"/>
        <vertAlign val="baseline"/>
        <sz val="10"/>
        <color theme="1"/>
        <name val="Aptos Narrow"/>
        <family val="2"/>
        <scheme val="minor"/>
      </font>
      <numFmt numFmtId="3" formatCode="#,##0"/>
    </dxf>
    <dxf>
      <font>
        <b val="0"/>
        <i val="0"/>
        <strike val="0"/>
        <condense val="0"/>
        <extend val="0"/>
        <outline val="0"/>
        <shadow val="0"/>
        <u val="none"/>
        <vertAlign val="baseline"/>
        <sz val="10"/>
        <color theme="1"/>
        <name val="Aptos Narrow"/>
        <family val="2"/>
        <scheme val="minor"/>
      </font>
      <numFmt numFmtId="3" formatCode="#,##0"/>
    </dxf>
    <dxf>
      <font>
        <b val="0"/>
        <i val="0"/>
        <strike val="0"/>
        <condense val="0"/>
        <extend val="0"/>
        <outline val="0"/>
        <shadow val="0"/>
        <u val="none"/>
        <vertAlign val="baseline"/>
        <sz val="10"/>
        <color theme="1"/>
        <name val="Aptos Narrow"/>
        <family val="2"/>
        <scheme val="minor"/>
      </font>
      <numFmt numFmtId="3" formatCode="#,##0"/>
    </dxf>
    <dxf>
      <font>
        <b val="0"/>
        <i val="0"/>
        <strike val="0"/>
        <condense val="0"/>
        <extend val="0"/>
        <outline val="0"/>
        <shadow val="0"/>
        <u val="none"/>
        <vertAlign val="baseline"/>
        <sz val="10"/>
        <color theme="1"/>
        <name val="Aptos Narrow"/>
        <family val="2"/>
        <scheme val="minor"/>
      </font>
      <numFmt numFmtId="3" formatCode="#,##0"/>
    </dxf>
    <dxf>
      <font>
        <b val="0"/>
        <i val="0"/>
        <strike val="0"/>
        <condense val="0"/>
        <extend val="0"/>
        <outline val="0"/>
        <shadow val="0"/>
        <u val="none"/>
        <vertAlign val="baseline"/>
        <sz val="10"/>
        <color theme="1"/>
        <name val="Aptos Narrow"/>
        <family val="2"/>
        <scheme val="minor"/>
      </font>
      <numFmt numFmtId="3" formatCode="#,##0"/>
    </dxf>
    <dxf>
      <font>
        <b val="0"/>
        <i val="0"/>
        <strike val="0"/>
        <condense val="0"/>
        <extend val="0"/>
        <outline val="0"/>
        <shadow val="0"/>
        <u val="none"/>
        <vertAlign val="baseline"/>
        <sz val="10"/>
        <color theme="1"/>
        <name val="Aptos Narrow"/>
        <family val="2"/>
        <scheme val="minor"/>
      </font>
      <numFmt numFmtId="3" formatCode="#,##0"/>
    </dxf>
    <dxf>
      <font>
        <b val="0"/>
        <i val="0"/>
        <strike val="0"/>
        <condense val="0"/>
        <extend val="0"/>
        <outline val="0"/>
        <shadow val="0"/>
        <u val="none"/>
        <vertAlign val="baseline"/>
        <sz val="10"/>
        <color theme="1"/>
        <name val="Aptos Narrow"/>
        <family val="2"/>
        <scheme val="minor"/>
      </font>
    </dxf>
    <dxf>
      <font>
        <b val="0"/>
        <i val="0"/>
        <strike val="0"/>
        <condense val="0"/>
        <extend val="0"/>
        <outline val="0"/>
        <shadow val="0"/>
        <u val="none"/>
        <vertAlign val="baseline"/>
        <sz val="10"/>
        <color theme="1"/>
        <name val="Aptos Narrow"/>
        <family val="2"/>
        <scheme val="minor"/>
      </font>
      <numFmt numFmtId="3" formatCode="#,##0"/>
    </dxf>
    <dxf>
      <font>
        <b val="0"/>
        <i val="0"/>
        <strike val="0"/>
        <condense val="0"/>
        <extend val="0"/>
        <outline val="0"/>
        <shadow val="0"/>
        <u val="none"/>
        <vertAlign val="baseline"/>
        <sz val="10"/>
        <color theme="1"/>
        <name val="Aptos Narrow"/>
        <family val="2"/>
        <scheme val="minor"/>
      </font>
      <numFmt numFmtId="3" formatCode="#,##0"/>
    </dxf>
    <dxf>
      <font>
        <b val="0"/>
        <i val="0"/>
        <strike val="0"/>
        <condense val="0"/>
        <extend val="0"/>
        <outline val="0"/>
        <shadow val="0"/>
        <u val="none"/>
        <vertAlign val="baseline"/>
        <sz val="10"/>
        <color theme="1"/>
        <name val="Aptos Narrow"/>
        <family val="2"/>
        <scheme val="minor"/>
      </font>
      <numFmt numFmtId="3" formatCode="#,##0"/>
    </dxf>
    <dxf>
      <font>
        <b val="0"/>
        <i val="0"/>
        <strike val="0"/>
        <condense val="0"/>
        <extend val="0"/>
        <outline val="0"/>
        <shadow val="0"/>
        <u val="none"/>
        <vertAlign val="baseline"/>
        <sz val="10"/>
        <color theme="1"/>
        <name val="Aptos Narrow"/>
        <family val="2"/>
        <scheme val="minor"/>
      </font>
      <numFmt numFmtId="3" formatCode="#,##0"/>
    </dxf>
    <dxf>
      <font>
        <b val="0"/>
        <i val="0"/>
        <strike val="0"/>
        <condense val="0"/>
        <extend val="0"/>
        <outline val="0"/>
        <shadow val="0"/>
        <u val="none"/>
        <vertAlign val="baseline"/>
        <sz val="10"/>
        <color theme="1"/>
        <name val="Aptos Narrow"/>
        <family val="2"/>
        <scheme val="minor"/>
      </font>
    </dxf>
    <dxf>
      <font>
        <b val="0"/>
        <i val="0"/>
        <strike val="0"/>
        <condense val="0"/>
        <extend val="0"/>
        <outline val="0"/>
        <shadow val="0"/>
        <u val="none"/>
        <vertAlign val="baseline"/>
        <sz val="10"/>
        <color theme="1"/>
        <name val="Aptos Narrow"/>
        <family val="2"/>
        <scheme val="minor"/>
      </font>
    </dxf>
    <dxf>
      <font>
        <b val="0"/>
        <i val="0"/>
        <strike val="0"/>
        <condense val="0"/>
        <extend val="0"/>
        <outline val="0"/>
        <shadow val="0"/>
        <u val="none"/>
        <vertAlign val="baseline"/>
        <sz val="10"/>
        <color theme="1"/>
        <name val="Aptos Narrow"/>
        <family val="2"/>
        <scheme val="minor"/>
      </font>
    </dxf>
    <dxf>
      <font>
        <b val="0"/>
        <i val="0"/>
        <strike val="0"/>
        <outline val="0"/>
        <shadow val="0"/>
        <u val="none"/>
        <vertAlign val="baseline"/>
        <sz val="10"/>
        <color theme="1"/>
        <name val="Aptos Narrow"/>
        <family val="2"/>
        <scheme val="minor"/>
      </font>
    </dxf>
    <dxf>
      <font>
        <b val="0"/>
        <i val="0"/>
        <strike val="0"/>
        <outline val="0"/>
        <shadow val="0"/>
        <u val="none"/>
        <vertAlign val="baseline"/>
        <sz val="10"/>
        <color theme="1"/>
        <name val="Aptos Narrow"/>
        <family val="2"/>
        <scheme val="minor"/>
      </font>
    </dxf>
    <dxf>
      <font>
        <b val="0"/>
        <i val="0"/>
        <strike val="0"/>
        <outline val="0"/>
        <shadow val="0"/>
        <u val="none"/>
        <vertAlign val="baseline"/>
        <sz val="10"/>
        <color theme="1"/>
        <name val="Aptos Narrow"/>
        <family val="2"/>
        <scheme val="minor"/>
      </font>
      <numFmt numFmtId="3" formatCode="#,##0"/>
      <alignment horizontal="general" vertical="top" textRotation="0" wrapText="1" indent="0" justifyLastLine="0" shrinkToFit="0" readingOrder="0"/>
    </dxf>
    <dxf>
      <font>
        <b val="0"/>
        <i val="0"/>
        <strike val="0"/>
        <outline val="0"/>
        <shadow val="0"/>
        <u val="none"/>
        <vertAlign val="baseline"/>
        <sz val="10"/>
        <color theme="1"/>
        <name val="Aptos Narrow"/>
        <family val="2"/>
        <scheme val="minor"/>
      </font>
      <numFmt numFmtId="3" formatCode="#,##0"/>
    </dxf>
    <dxf>
      <font>
        <b val="0"/>
        <i val="0"/>
        <strike val="0"/>
        <outline val="0"/>
        <shadow val="0"/>
        <u val="none"/>
        <vertAlign val="baseline"/>
        <sz val="10"/>
        <color theme="1"/>
        <name val="Aptos Narrow"/>
        <family val="2"/>
        <scheme val="minor"/>
      </font>
      <numFmt numFmtId="3" formatCode="#,##0"/>
    </dxf>
    <dxf>
      <font>
        <b val="0"/>
        <i val="0"/>
        <strike val="0"/>
        <outline val="0"/>
        <shadow val="0"/>
        <u val="none"/>
        <vertAlign val="baseline"/>
        <sz val="10"/>
        <color theme="1"/>
        <name val="Aptos Narrow"/>
        <family val="2"/>
        <scheme val="minor"/>
      </font>
      <numFmt numFmtId="3" formatCode="#,##0"/>
    </dxf>
    <dxf>
      <font>
        <b val="0"/>
        <i val="0"/>
        <strike val="0"/>
        <outline val="0"/>
        <shadow val="0"/>
        <u val="none"/>
        <vertAlign val="baseline"/>
        <sz val="10"/>
        <color theme="1"/>
        <name val="Aptos Narrow"/>
        <family val="2"/>
        <scheme val="minor"/>
      </font>
      <numFmt numFmtId="3" formatCode="#,##0"/>
    </dxf>
    <dxf>
      <font>
        <b val="0"/>
        <i val="0"/>
        <strike val="0"/>
        <outline val="0"/>
        <shadow val="0"/>
        <u val="none"/>
        <vertAlign val="baseline"/>
        <sz val="10"/>
        <color theme="1"/>
        <name val="Aptos Narrow"/>
        <family val="2"/>
        <scheme val="minor"/>
      </font>
      <numFmt numFmtId="3" formatCode="#,##0"/>
    </dxf>
    <dxf>
      <font>
        <b val="0"/>
        <i val="0"/>
        <strike val="0"/>
        <outline val="0"/>
        <shadow val="0"/>
        <u val="none"/>
        <vertAlign val="baseline"/>
        <sz val="10"/>
        <color theme="1"/>
        <name val="Aptos Narrow"/>
        <family val="2"/>
        <scheme val="minor"/>
      </font>
      <numFmt numFmtId="3" formatCode="#,##0"/>
    </dxf>
    <dxf>
      <font>
        <b val="0"/>
        <i val="0"/>
        <strike val="0"/>
        <outline val="0"/>
        <shadow val="0"/>
        <u val="none"/>
        <vertAlign val="baseline"/>
        <sz val="10"/>
        <color theme="1"/>
        <name val="Aptos Narrow"/>
        <family val="2"/>
        <scheme val="minor"/>
      </font>
      <numFmt numFmtId="3" formatCode="#,##0"/>
    </dxf>
    <dxf>
      <font>
        <b val="0"/>
        <i val="0"/>
        <strike val="0"/>
        <outline val="0"/>
        <shadow val="0"/>
        <u val="none"/>
        <vertAlign val="baseline"/>
        <sz val="10"/>
        <color theme="1"/>
        <name val="Aptos Narrow"/>
        <family val="2"/>
        <scheme val="minor"/>
      </font>
      <numFmt numFmtId="3" formatCode="#,##0"/>
    </dxf>
    <dxf>
      <font>
        <b val="0"/>
        <i val="0"/>
        <strike val="0"/>
        <outline val="0"/>
        <shadow val="0"/>
        <u val="none"/>
        <vertAlign val="baseline"/>
        <sz val="10"/>
        <color theme="1"/>
        <name val="Aptos Narrow"/>
        <family val="2"/>
        <scheme val="minor"/>
      </font>
      <numFmt numFmtId="3" formatCode="#,##0"/>
    </dxf>
    <dxf>
      <font>
        <b val="0"/>
        <i val="0"/>
        <strike val="0"/>
        <outline val="0"/>
        <shadow val="0"/>
        <u val="none"/>
        <vertAlign val="baseline"/>
        <sz val="10"/>
        <color theme="1"/>
        <name val="Aptos Narrow"/>
        <family val="2"/>
        <scheme val="minor"/>
      </font>
      <numFmt numFmtId="3" formatCode="#,##0"/>
    </dxf>
    <dxf>
      <font>
        <b val="0"/>
        <i val="0"/>
        <strike val="0"/>
        <outline val="0"/>
        <shadow val="0"/>
        <u val="none"/>
        <vertAlign val="baseline"/>
        <sz val="10"/>
        <color theme="1"/>
        <name val="Aptos Narrow"/>
        <family val="2"/>
        <scheme val="minor"/>
      </font>
      <numFmt numFmtId="3" formatCode="#,##0"/>
    </dxf>
    <dxf>
      <font>
        <b val="0"/>
        <i val="0"/>
        <strike val="0"/>
        <outline val="0"/>
        <shadow val="0"/>
        <u val="none"/>
        <vertAlign val="baseline"/>
        <sz val="10"/>
        <color theme="1"/>
        <name val="Aptos Narrow"/>
        <family val="2"/>
        <scheme val="minor"/>
      </font>
      <numFmt numFmtId="3" formatCode="#,##0"/>
    </dxf>
    <dxf>
      <font>
        <b val="0"/>
        <i val="0"/>
        <strike val="0"/>
        <outline val="0"/>
        <shadow val="0"/>
        <u val="none"/>
        <vertAlign val="baseline"/>
        <sz val="10"/>
        <color theme="1"/>
        <name val="Aptos Narrow"/>
        <family val="2"/>
        <scheme val="minor"/>
      </font>
      <numFmt numFmtId="3" formatCode="#,##0"/>
    </dxf>
    <dxf>
      <font>
        <b val="0"/>
        <i val="0"/>
        <strike val="0"/>
        <outline val="0"/>
        <shadow val="0"/>
        <u val="none"/>
        <vertAlign val="baseline"/>
        <sz val="10"/>
        <color theme="1"/>
        <name val="Aptos Narrow"/>
        <family val="2"/>
        <scheme val="minor"/>
      </font>
      <numFmt numFmtId="3" formatCode="#,##0"/>
    </dxf>
    <dxf>
      <font>
        <b val="0"/>
        <i val="0"/>
        <strike val="0"/>
        <outline val="0"/>
        <shadow val="0"/>
        <u val="none"/>
        <vertAlign val="baseline"/>
        <sz val="10"/>
        <color theme="1"/>
        <name val="Aptos Narrow"/>
        <family val="2"/>
        <scheme val="minor"/>
      </font>
      <numFmt numFmtId="3" formatCode="#,##0"/>
    </dxf>
    <dxf>
      <font>
        <b val="0"/>
        <i val="0"/>
        <strike val="0"/>
        <outline val="0"/>
        <shadow val="0"/>
        <u val="none"/>
        <vertAlign val="baseline"/>
        <sz val="10"/>
        <color theme="1"/>
        <name val="Aptos Narrow"/>
        <family val="2"/>
        <scheme val="minor"/>
      </font>
      <numFmt numFmtId="3" formatCode="#,##0"/>
    </dxf>
    <dxf>
      <font>
        <b val="0"/>
        <i val="0"/>
        <strike val="0"/>
        <outline val="0"/>
        <shadow val="0"/>
        <u val="none"/>
        <vertAlign val="baseline"/>
        <sz val="10"/>
        <color theme="1"/>
        <name val="Aptos Narrow"/>
        <family val="2"/>
        <scheme val="minor"/>
      </font>
      <numFmt numFmtId="3" formatCode="#,##0"/>
    </dxf>
    <dxf>
      <font>
        <b val="0"/>
        <i val="0"/>
        <strike val="0"/>
        <outline val="0"/>
        <shadow val="0"/>
        <u val="none"/>
        <vertAlign val="baseline"/>
        <sz val="10"/>
        <color theme="1"/>
        <name val="Aptos Narrow"/>
        <family val="2"/>
        <scheme val="minor"/>
      </font>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EFA8A2B-27E0-47F6-BC8C-A3CED44760EB}" name="Tabelle1" displayName="Tabelle1" ref="A1:R1903" totalsRowCount="1" headerRowDxfId="20" dataDxfId="18" totalsRowDxfId="19">
  <autoFilter ref="A1:R1902" xr:uid="{1EFA8A2B-27E0-47F6-BC8C-A3CED44760EB}"/>
  <tableColumns count="18">
    <tableColumn id="1" xr3:uid="{53FEC7BC-4501-412E-B852-C612538F1DEF}" name="KST" totalsRowLabel="Ergebnis" dataDxfId="38" totalsRowDxfId="17"/>
    <tableColumn id="2" xr3:uid="{5770E3FD-3CBD-4A15-9605-A036A496C2F9}" name="Kontengruppe" dataDxfId="37" totalsRowDxfId="16"/>
    <tableColumn id="3" xr3:uid="{DCBD132B-4D41-4F80-8C59-6AACA0B25F5D}" name="Konto" dataDxfId="36" totalsRowDxfId="15"/>
    <tableColumn id="4" xr3:uid="{FE1305BE-7B16-4B57-8777-EC13105DFEA8}" name="Ergebnis 2023" totalsRowFunction="sum" dataDxfId="35" totalsRowDxfId="14"/>
    <tableColumn id="5" xr3:uid="{C4304BAD-B991-4D61-98B6-823D4B670DC5}" name="Ansatz 2024" totalsRowFunction="sum" dataDxfId="34" totalsRowDxfId="13"/>
    <tableColumn id="6" xr3:uid="{50D596A0-253F-44E3-913D-60702F2CC3AF}" name="Ergebnis 2024" totalsRowFunction="sum" dataDxfId="33" totalsRowDxfId="12"/>
    <tableColumn id="7" xr3:uid="{3CA7AA82-8E76-4B0F-BA2E-4E5A41DC7D4C}" name="Ansatz 2025" totalsRowFunction="sum" dataDxfId="32" totalsRowDxfId="11"/>
    <tableColumn id="8" xr3:uid="{47976B9A-0C6C-46EE-89D3-B1F7657E535A}" name="Relevanz" dataDxfId="31" totalsRowDxfId="10">
      <calculatedColumnFormula>IF(ABS(G2)&gt;5000,
      IF(ABS(F2)&lt;&gt;0,
          IF(ABS((F2-G2)/G2*100)&gt;10,"W",""),""),"")</calculatedColumnFormula>
    </tableColumn>
    <tableColumn id="9" xr3:uid="{A6D98398-21C1-4CB4-9A48-DED0C85B1951}" name="Änderung" totalsRowFunction="sum" dataDxfId="30" totalsRowDxfId="9"/>
    <tableColumn id="10" xr3:uid="{33EB4690-8415-40EA-B1CD-6C5AE019B59B}" name="Neu 2025" totalsRowFunction="sum" dataDxfId="29" totalsRowDxfId="8">
      <calculatedColumnFormula>G2+I2</calculatedColumnFormula>
    </tableColumn>
    <tableColumn id="11" xr3:uid="{47E6FD09-95D1-40EF-BCD6-8A9711E1950C}" name="Plan 2026" totalsRowFunction="sum" dataDxfId="28" totalsRowDxfId="7"/>
    <tableColumn id="12" xr3:uid="{AD82F561-FA66-42DF-BB70-3C5B31BC16BF}" name="Plan 2027" totalsRowFunction="sum" dataDxfId="27" totalsRowDxfId="6"/>
    <tableColumn id="13" xr3:uid="{31CDF5E0-F77F-4046-8DD6-0ECA2F24212B}" name="Plan 2028" totalsRowFunction="sum" dataDxfId="26" totalsRowDxfId="5"/>
    <tableColumn id="14" xr3:uid="{FE24A5C1-6301-415D-B7C0-D456F011BCB0}" name="Plan 2029" totalsRowFunction="sum" dataDxfId="25" totalsRowDxfId="4"/>
    <tableColumn id="15" xr3:uid="{510A05C0-873A-4E23-9AA2-DB88C51FED94}" name="Plan 2030" totalsRowFunction="sum" dataDxfId="24" totalsRowDxfId="3"/>
    <tableColumn id="16" xr3:uid="{A3578F9A-6401-46ED-A342-21058D1A68B2}" name="Kommentar" dataDxfId="23" totalsRowDxfId="2"/>
    <tableColumn id="17" xr3:uid="{701246F7-01B0-4E65-B4E0-0E057BC9F6F3}" name="Produkt-bereich" dataDxfId="22" totalsRowDxfId="1"/>
    <tableColumn id="19" xr3:uid="{72C3652B-82CE-4825-AA35-4D0520DD0039}" name="Teilhaushalt" dataDxfId="21" totalsRowDxfId="0"/>
  </tableColumns>
  <tableStyleInfo name="TableStyleLight15"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7C782-7EC4-4561-96B9-173AAFEF50B4}">
  <dimension ref="A1:R1903"/>
  <sheetViews>
    <sheetView tabSelected="1" workbookViewId="0">
      <pane ySplit="1" topLeftCell="A1881" activePane="bottomLeft" state="frozen"/>
      <selection pane="bottomLeft" activeCell="J1881" sqref="J1881"/>
    </sheetView>
  </sheetViews>
  <sheetFormatPr baseColWidth="10" defaultRowHeight="12.5"/>
  <cols>
    <col min="1" max="1" width="18.1640625" style="2" customWidth="1"/>
    <col min="2" max="2" width="8.5" style="2" customWidth="1"/>
    <col min="3" max="3" width="38.5" style="2" customWidth="1"/>
    <col min="4" max="7" width="10.4140625" style="2" customWidth="1"/>
    <col min="8" max="8" width="5.33203125" style="2" customWidth="1"/>
    <col min="9" max="10" width="9.25" style="2" customWidth="1"/>
    <col min="11" max="15" width="9" style="2" customWidth="1"/>
    <col min="16" max="16" width="39.75" style="2" customWidth="1"/>
    <col min="17" max="16384" width="10.6640625" style="2"/>
  </cols>
  <sheetData>
    <row r="1" spans="1:18" s="1" customFormat="1" ht="26">
      <c r="A1" s="1" t="s">
        <v>1540</v>
      </c>
      <c r="B1" s="1" t="s">
        <v>1541</v>
      </c>
      <c r="C1" s="1" t="s">
        <v>1542</v>
      </c>
      <c r="D1" s="1" t="s">
        <v>0</v>
      </c>
      <c r="E1" s="1" t="s">
        <v>1</v>
      </c>
      <c r="F1" s="1" t="s">
        <v>2</v>
      </c>
      <c r="G1" s="1" t="s">
        <v>3</v>
      </c>
      <c r="H1" s="1" t="s">
        <v>1543</v>
      </c>
      <c r="I1" s="1" t="s">
        <v>1544</v>
      </c>
      <c r="J1" s="1" t="s">
        <v>1545</v>
      </c>
      <c r="K1" s="1" t="s">
        <v>4</v>
      </c>
      <c r="L1" s="1" t="s">
        <v>5</v>
      </c>
      <c r="M1" s="1" t="s">
        <v>6</v>
      </c>
      <c r="N1" s="1" t="s">
        <v>7</v>
      </c>
      <c r="O1" s="1" t="s">
        <v>8</v>
      </c>
      <c r="P1" s="1" t="s">
        <v>1547</v>
      </c>
      <c r="Q1" s="1" t="s">
        <v>1549</v>
      </c>
      <c r="R1" s="1" t="s">
        <v>1548</v>
      </c>
    </row>
    <row r="2" spans="1:18">
      <c r="A2" s="2" t="s">
        <v>9</v>
      </c>
      <c r="B2" s="2" t="s">
        <v>10</v>
      </c>
      <c r="C2" s="2" t="s">
        <v>11</v>
      </c>
      <c r="D2" s="2">
        <v>-45</v>
      </c>
      <c r="H2" s="2" t="str">
        <f>IF(ABS(G2)&gt;5000,
      IF(ABS(F2)&lt;&gt;0,
          IF(ABS((F2-G2)/G2*100)&gt;10,"W",""),""),"")</f>
        <v/>
      </c>
      <c r="J2" s="2">
        <f>G2+I2</f>
        <v>0</v>
      </c>
      <c r="P2" s="2" t="s">
        <v>12</v>
      </c>
      <c r="Q2" s="2" t="s">
        <v>13</v>
      </c>
      <c r="R2" s="2" t="s">
        <v>14</v>
      </c>
    </row>
    <row r="3" spans="1:18">
      <c r="A3" s="2" t="s">
        <v>9</v>
      </c>
      <c r="B3" s="2" t="s">
        <v>15</v>
      </c>
      <c r="C3" s="2" t="s">
        <v>16</v>
      </c>
      <c r="D3" s="2">
        <v>-907.2</v>
      </c>
      <c r="E3" s="2">
        <v>-907</v>
      </c>
      <c r="F3" s="2">
        <v>-907.2</v>
      </c>
      <c r="G3" s="2">
        <v>-907</v>
      </c>
      <c r="H3" s="2" t="str">
        <f t="shared" ref="H3:H66" si="0">IF(ABS(G3)&gt;5000,
      IF(ABS(F3)&lt;&gt;0,
          IF(ABS((F3-G3)/G3*100)&gt;10,"W",""),""),"")</f>
        <v/>
      </c>
      <c r="J3" s="2">
        <f t="shared" ref="J3:J66" si="1">G3+I3</f>
        <v>-907</v>
      </c>
      <c r="K3" s="2">
        <v>-907</v>
      </c>
      <c r="L3" s="2">
        <v>-907</v>
      </c>
      <c r="M3" s="2">
        <v>-907</v>
      </c>
      <c r="N3" s="2">
        <v>-907</v>
      </c>
      <c r="O3" s="2">
        <v>907</v>
      </c>
      <c r="P3" s="2" t="s">
        <v>17</v>
      </c>
      <c r="Q3" s="2" t="s">
        <v>13</v>
      </c>
      <c r="R3" s="2" t="s">
        <v>14</v>
      </c>
    </row>
    <row r="4" spans="1:18">
      <c r="A4" s="2" t="s">
        <v>9</v>
      </c>
      <c r="B4" s="2" t="s">
        <v>18</v>
      </c>
      <c r="C4" s="2" t="s">
        <v>19</v>
      </c>
      <c r="D4" s="2">
        <v>17734.939999999999</v>
      </c>
      <c r="E4" s="2">
        <v>18778</v>
      </c>
      <c r="F4" s="2">
        <v>21048.38</v>
      </c>
      <c r="G4" s="2">
        <v>23253.75</v>
      </c>
      <c r="H4" s="2" t="str">
        <f t="shared" si="0"/>
        <v/>
      </c>
      <c r="J4" s="2">
        <f t="shared" si="1"/>
        <v>23253.75</v>
      </c>
      <c r="K4" s="2">
        <v>23254</v>
      </c>
      <c r="L4" s="2">
        <v>23254</v>
      </c>
      <c r="M4" s="2">
        <v>23254</v>
      </c>
      <c r="N4" s="2">
        <v>23254</v>
      </c>
      <c r="O4" s="2">
        <v>23254</v>
      </c>
      <c r="P4" s="2" t="s">
        <v>20</v>
      </c>
      <c r="Q4" s="2" t="s">
        <v>13</v>
      </c>
      <c r="R4" s="2" t="s">
        <v>14</v>
      </c>
    </row>
    <row r="5" spans="1:18">
      <c r="A5" s="2" t="s">
        <v>9</v>
      </c>
      <c r="B5" s="2" t="s">
        <v>18</v>
      </c>
      <c r="C5" s="2" t="s">
        <v>21</v>
      </c>
      <c r="D5" s="2">
        <v>84.45</v>
      </c>
      <c r="E5" s="2">
        <v>100</v>
      </c>
      <c r="F5" s="2">
        <v>103.38</v>
      </c>
      <c r="G5" s="2">
        <v>110</v>
      </c>
      <c r="H5" s="2" t="str">
        <f t="shared" si="0"/>
        <v/>
      </c>
      <c r="J5" s="2">
        <f t="shared" si="1"/>
        <v>110</v>
      </c>
      <c r="K5" s="2">
        <v>110</v>
      </c>
      <c r="L5" s="2">
        <v>110</v>
      </c>
      <c r="M5" s="2">
        <v>110</v>
      </c>
      <c r="N5" s="2">
        <v>110</v>
      </c>
      <c r="O5" s="2">
        <v>110</v>
      </c>
      <c r="P5" s="2" t="s">
        <v>22</v>
      </c>
      <c r="Q5" s="2" t="s">
        <v>13</v>
      </c>
      <c r="R5" s="2" t="s">
        <v>14</v>
      </c>
    </row>
    <row r="6" spans="1:18">
      <c r="A6" s="2" t="s">
        <v>9</v>
      </c>
      <c r="B6" s="2" t="s">
        <v>18</v>
      </c>
      <c r="C6" s="2" t="s">
        <v>23</v>
      </c>
      <c r="D6" s="2">
        <v>361.5</v>
      </c>
      <c r="H6" s="2" t="str">
        <f t="shared" si="0"/>
        <v/>
      </c>
      <c r="J6" s="2">
        <f t="shared" si="1"/>
        <v>0</v>
      </c>
      <c r="P6" s="2" t="s">
        <v>24</v>
      </c>
      <c r="Q6" s="2" t="s">
        <v>13</v>
      </c>
      <c r="R6" s="2" t="s">
        <v>14</v>
      </c>
    </row>
    <row r="7" spans="1:18">
      <c r="A7" s="2" t="s">
        <v>9</v>
      </c>
      <c r="B7" s="2" t="s">
        <v>18</v>
      </c>
      <c r="C7" s="2" t="s">
        <v>25</v>
      </c>
      <c r="D7" s="2">
        <v>-0.38</v>
      </c>
      <c r="H7" s="2" t="str">
        <f t="shared" si="0"/>
        <v/>
      </c>
      <c r="J7" s="2">
        <f t="shared" si="1"/>
        <v>0</v>
      </c>
      <c r="P7" s="2" t="s">
        <v>26</v>
      </c>
      <c r="Q7" s="2" t="s">
        <v>13</v>
      </c>
      <c r="R7" s="2" t="s">
        <v>14</v>
      </c>
    </row>
    <row r="8" spans="1:18">
      <c r="A8" s="2" t="s">
        <v>9</v>
      </c>
      <c r="B8" s="2" t="s">
        <v>18</v>
      </c>
      <c r="C8" s="2" t="s">
        <v>27</v>
      </c>
      <c r="D8" s="2">
        <v>82524.06</v>
      </c>
      <c r="E8" s="2">
        <v>7680</v>
      </c>
      <c r="F8" s="2">
        <v>8110.44</v>
      </c>
      <c r="G8" s="2">
        <v>7870</v>
      </c>
      <c r="H8" s="2" t="str">
        <f t="shared" si="0"/>
        <v/>
      </c>
      <c r="J8" s="2">
        <f t="shared" si="1"/>
        <v>7870</v>
      </c>
      <c r="K8" s="2">
        <v>7870</v>
      </c>
      <c r="L8" s="2">
        <v>7870</v>
      </c>
      <c r="M8" s="2">
        <v>7870</v>
      </c>
      <c r="N8" s="2">
        <v>7870</v>
      </c>
      <c r="O8" s="2">
        <v>7870</v>
      </c>
      <c r="P8" s="2" t="s">
        <v>28</v>
      </c>
      <c r="Q8" s="2" t="s">
        <v>13</v>
      </c>
      <c r="R8" s="2" t="s">
        <v>14</v>
      </c>
    </row>
    <row r="9" spans="1:18">
      <c r="A9" s="2" t="s">
        <v>9</v>
      </c>
      <c r="B9" s="2" t="s">
        <v>18</v>
      </c>
      <c r="C9" s="2" t="s">
        <v>29</v>
      </c>
      <c r="D9" s="2">
        <v>-365.07</v>
      </c>
      <c r="H9" s="2" t="str">
        <f t="shared" si="0"/>
        <v/>
      </c>
      <c r="J9" s="2">
        <f t="shared" si="1"/>
        <v>0</v>
      </c>
      <c r="P9" s="2" t="s">
        <v>30</v>
      </c>
      <c r="Q9" s="2" t="s">
        <v>13</v>
      </c>
      <c r="R9" s="2" t="s">
        <v>14</v>
      </c>
    </row>
    <row r="10" spans="1:18">
      <c r="A10" s="2" t="s">
        <v>9</v>
      </c>
      <c r="B10" s="2" t="s">
        <v>18</v>
      </c>
      <c r="C10" s="2" t="s">
        <v>31</v>
      </c>
      <c r="D10" s="2">
        <v>3627.84</v>
      </c>
      <c r="E10" s="2">
        <v>4009</v>
      </c>
      <c r="F10" s="2">
        <v>4456.5600000000004</v>
      </c>
      <c r="G10" s="2">
        <v>5195</v>
      </c>
      <c r="H10" s="2" t="str">
        <f t="shared" si="0"/>
        <v>W</v>
      </c>
      <c r="J10" s="2">
        <f t="shared" si="1"/>
        <v>5195</v>
      </c>
      <c r="K10" s="2">
        <v>5195</v>
      </c>
      <c r="L10" s="2">
        <v>5195</v>
      </c>
      <c r="M10" s="2">
        <v>5195</v>
      </c>
      <c r="N10" s="2">
        <v>5195</v>
      </c>
      <c r="O10" s="2">
        <v>5195</v>
      </c>
      <c r="P10" s="2" t="s">
        <v>20</v>
      </c>
      <c r="Q10" s="2" t="s">
        <v>13</v>
      </c>
      <c r="R10" s="2" t="s">
        <v>14</v>
      </c>
    </row>
    <row r="11" spans="1:18">
      <c r="A11" s="2" t="s">
        <v>9</v>
      </c>
      <c r="B11" s="2" t="s">
        <v>18</v>
      </c>
      <c r="C11" s="2" t="s">
        <v>32</v>
      </c>
      <c r="D11" s="2">
        <v>0.38</v>
      </c>
      <c r="H11" s="2" t="str">
        <f t="shared" si="0"/>
        <v/>
      </c>
      <c r="J11" s="2">
        <f t="shared" si="1"/>
        <v>0</v>
      </c>
      <c r="P11" s="2" t="s">
        <v>33</v>
      </c>
      <c r="Q11" s="2" t="s">
        <v>13</v>
      </c>
      <c r="R11" s="2" t="s">
        <v>14</v>
      </c>
    </row>
    <row r="12" spans="1:18">
      <c r="A12" s="2" t="s">
        <v>9</v>
      </c>
      <c r="B12" s="2" t="s">
        <v>18</v>
      </c>
      <c r="C12" s="2" t="s">
        <v>34</v>
      </c>
      <c r="D12" s="2">
        <v>141.18</v>
      </c>
      <c r="F12" s="2">
        <v>211.15</v>
      </c>
      <c r="H12" s="2" t="str">
        <f t="shared" si="0"/>
        <v/>
      </c>
      <c r="J12" s="2">
        <f t="shared" si="1"/>
        <v>0</v>
      </c>
      <c r="P12" s="2" t="s">
        <v>35</v>
      </c>
      <c r="Q12" s="2" t="s">
        <v>13</v>
      </c>
      <c r="R12" s="2" t="s">
        <v>14</v>
      </c>
    </row>
    <row r="13" spans="1:18">
      <c r="A13" s="2" t="s">
        <v>9</v>
      </c>
      <c r="B13" s="2" t="s">
        <v>36</v>
      </c>
      <c r="C13" s="2" t="s">
        <v>37</v>
      </c>
      <c r="E13" s="2">
        <v>3000</v>
      </c>
      <c r="G13" s="2">
        <v>1500</v>
      </c>
      <c r="H13" s="2" t="str">
        <f t="shared" si="0"/>
        <v/>
      </c>
      <c r="J13" s="2">
        <f t="shared" si="1"/>
        <v>1500</v>
      </c>
      <c r="K13" s="2">
        <v>1500</v>
      </c>
      <c r="L13" s="2">
        <v>1500</v>
      </c>
      <c r="M13" s="2">
        <v>1500</v>
      </c>
      <c r="N13" s="2">
        <v>1500</v>
      </c>
      <c r="O13" s="2">
        <v>1500</v>
      </c>
      <c r="P13" s="2" t="s">
        <v>38</v>
      </c>
      <c r="Q13" s="2" t="s">
        <v>13</v>
      </c>
      <c r="R13" s="2" t="s">
        <v>14</v>
      </c>
    </row>
    <row r="14" spans="1:18">
      <c r="A14" s="2" t="s">
        <v>9</v>
      </c>
      <c r="B14" s="2" t="s">
        <v>36</v>
      </c>
      <c r="C14" s="2" t="s">
        <v>39</v>
      </c>
      <c r="D14" s="2">
        <v>166601.94</v>
      </c>
      <c r="E14" s="2">
        <v>190000</v>
      </c>
      <c r="F14" s="2">
        <v>179604.2</v>
      </c>
      <c r="G14" s="2">
        <v>197300</v>
      </c>
      <c r="H14" s="2" t="str">
        <f t="shared" si="0"/>
        <v/>
      </c>
      <c r="J14" s="2">
        <f t="shared" si="1"/>
        <v>197300</v>
      </c>
      <c r="K14" s="2">
        <v>197300</v>
      </c>
      <c r="L14" s="2">
        <v>197300</v>
      </c>
      <c r="M14" s="2">
        <v>197300</v>
      </c>
      <c r="N14" s="2">
        <v>197300</v>
      </c>
      <c r="O14" s="2">
        <v>197300</v>
      </c>
      <c r="P14" s="2" t="s">
        <v>40</v>
      </c>
      <c r="Q14" s="2" t="s">
        <v>13</v>
      </c>
      <c r="R14" s="2" t="s">
        <v>14</v>
      </c>
    </row>
    <row r="15" spans="1:18">
      <c r="A15" s="2" t="s">
        <v>9</v>
      </c>
      <c r="B15" s="2" t="s">
        <v>36</v>
      </c>
      <c r="C15" s="2" t="s">
        <v>41</v>
      </c>
      <c r="D15" s="2">
        <v>1360.68</v>
      </c>
      <c r="E15" s="2">
        <v>1520</v>
      </c>
      <c r="F15" s="2">
        <v>1700.84</v>
      </c>
      <c r="G15" s="2">
        <v>1862</v>
      </c>
      <c r="H15" s="2" t="str">
        <f t="shared" si="0"/>
        <v/>
      </c>
      <c r="J15" s="2">
        <f t="shared" si="1"/>
        <v>1862</v>
      </c>
      <c r="K15" s="2">
        <v>1862</v>
      </c>
      <c r="L15" s="2">
        <v>1862</v>
      </c>
      <c r="M15" s="2">
        <v>1862</v>
      </c>
      <c r="N15" s="2">
        <v>1862</v>
      </c>
      <c r="O15" s="2">
        <v>1862</v>
      </c>
      <c r="P15" s="2" t="s">
        <v>20</v>
      </c>
      <c r="Q15" s="2" t="s">
        <v>13</v>
      </c>
      <c r="R15" s="2" t="s">
        <v>14</v>
      </c>
    </row>
    <row r="16" spans="1:18">
      <c r="A16" s="2" t="s">
        <v>9</v>
      </c>
      <c r="B16" s="2" t="s">
        <v>42</v>
      </c>
      <c r="C16" s="2" t="s">
        <v>43</v>
      </c>
      <c r="D16" s="2">
        <v>612.82000000000005</v>
      </c>
      <c r="E16" s="2">
        <v>600</v>
      </c>
      <c r="F16" s="2">
        <v>1019.71</v>
      </c>
      <c r="G16" s="2">
        <v>1000</v>
      </c>
      <c r="H16" s="2" t="str">
        <f t="shared" si="0"/>
        <v/>
      </c>
      <c r="J16" s="2">
        <f t="shared" si="1"/>
        <v>1000</v>
      </c>
      <c r="K16" s="2">
        <v>1000</v>
      </c>
      <c r="L16" s="2">
        <v>1000</v>
      </c>
      <c r="M16" s="2">
        <v>1000</v>
      </c>
      <c r="N16" s="2">
        <v>1000</v>
      </c>
      <c r="O16" s="2">
        <v>1000</v>
      </c>
      <c r="P16" s="2" t="s">
        <v>44</v>
      </c>
      <c r="Q16" s="2" t="s">
        <v>13</v>
      </c>
      <c r="R16" s="2" t="s">
        <v>14</v>
      </c>
    </row>
    <row r="17" spans="1:18">
      <c r="A17" s="2" t="s">
        <v>9</v>
      </c>
      <c r="B17" s="2" t="s">
        <v>42</v>
      </c>
      <c r="C17" s="2" t="s">
        <v>45</v>
      </c>
      <c r="F17" s="2">
        <v>203.49</v>
      </c>
      <c r="H17" s="2" t="str">
        <f t="shared" si="0"/>
        <v/>
      </c>
      <c r="J17" s="2">
        <f t="shared" si="1"/>
        <v>0</v>
      </c>
      <c r="Q17" s="2" t="s">
        <v>13</v>
      </c>
      <c r="R17" s="2" t="s">
        <v>14</v>
      </c>
    </row>
    <row r="18" spans="1:18">
      <c r="A18" s="2" t="s">
        <v>9</v>
      </c>
      <c r="B18" s="2" t="s">
        <v>42</v>
      </c>
      <c r="C18" s="2" t="s">
        <v>46</v>
      </c>
      <c r="E18" s="2">
        <v>450</v>
      </c>
      <c r="G18" s="2">
        <v>450</v>
      </c>
      <c r="H18" s="2" t="str">
        <f t="shared" si="0"/>
        <v/>
      </c>
      <c r="J18" s="2">
        <f t="shared" si="1"/>
        <v>450</v>
      </c>
      <c r="K18" s="2">
        <v>450</v>
      </c>
      <c r="L18" s="2">
        <v>450</v>
      </c>
      <c r="M18" s="2">
        <v>450</v>
      </c>
      <c r="N18" s="2">
        <v>450</v>
      </c>
      <c r="P18" s="2" t="s">
        <v>47</v>
      </c>
      <c r="Q18" s="2" t="s">
        <v>13</v>
      </c>
      <c r="R18" s="2" t="s">
        <v>14</v>
      </c>
    </row>
    <row r="19" spans="1:18">
      <c r="A19" s="2" t="s">
        <v>9</v>
      </c>
      <c r="B19" s="2" t="s">
        <v>42</v>
      </c>
      <c r="C19" s="2" t="s">
        <v>48</v>
      </c>
      <c r="D19" s="2">
        <v>1890</v>
      </c>
      <c r="E19" s="2">
        <v>2000</v>
      </c>
      <c r="F19" s="2">
        <v>2175</v>
      </c>
      <c r="G19" s="2">
        <v>2000</v>
      </c>
      <c r="H19" s="2" t="str">
        <f t="shared" si="0"/>
        <v/>
      </c>
      <c r="J19" s="2">
        <f t="shared" si="1"/>
        <v>2000</v>
      </c>
      <c r="K19" s="2">
        <v>2000</v>
      </c>
      <c r="L19" s="2">
        <v>2000</v>
      </c>
      <c r="M19" s="2">
        <v>2000</v>
      </c>
      <c r="N19" s="2">
        <v>2000</v>
      </c>
      <c r="P19" s="2" t="s">
        <v>49</v>
      </c>
      <c r="Q19" s="2" t="s">
        <v>13</v>
      </c>
      <c r="R19" s="2" t="s">
        <v>14</v>
      </c>
    </row>
    <row r="20" spans="1:18">
      <c r="A20" s="2" t="s">
        <v>9</v>
      </c>
      <c r="B20" s="2" t="s">
        <v>42</v>
      </c>
      <c r="C20" s="2" t="s">
        <v>50</v>
      </c>
      <c r="D20" s="2">
        <v>550</v>
      </c>
      <c r="E20" s="2">
        <v>550</v>
      </c>
      <c r="F20" s="2">
        <v>520</v>
      </c>
      <c r="G20" s="2">
        <v>600</v>
      </c>
      <c r="H20" s="2" t="str">
        <f t="shared" si="0"/>
        <v/>
      </c>
      <c r="J20" s="2">
        <f t="shared" si="1"/>
        <v>600</v>
      </c>
      <c r="K20" s="2">
        <v>600</v>
      </c>
      <c r="L20" s="2">
        <v>600</v>
      </c>
      <c r="M20" s="2">
        <v>600</v>
      </c>
      <c r="N20" s="2">
        <v>600</v>
      </c>
      <c r="O20" s="2">
        <v>600</v>
      </c>
      <c r="P20" s="2" t="s">
        <v>51</v>
      </c>
      <c r="Q20" s="2" t="s">
        <v>13</v>
      </c>
      <c r="R20" s="2" t="s">
        <v>14</v>
      </c>
    </row>
    <row r="21" spans="1:18">
      <c r="A21" s="2" t="s">
        <v>9</v>
      </c>
      <c r="B21" s="2" t="s">
        <v>42</v>
      </c>
      <c r="C21" s="2" t="s">
        <v>52</v>
      </c>
      <c r="D21" s="2">
        <v>74.209999999999994</v>
      </c>
      <c r="E21" s="2">
        <v>150</v>
      </c>
      <c r="G21" s="2">
        <v>150</v>
      </c>
      <c r="H21" s="2" t="str">
        <f t="shared" si="0"/>
        <v/>
      </c>
      <c r="J21" s="2">
        <f t="shared" si="1"/>
        <v>150</v>
      </c>
      <c r="K21" s="2">
        <v>150</v>
      </c>
      <c r="L21" s="2">
        <v>150</v>
      </c>
      <c r="M21" s="2">
        <v>150</v>
      </c>
      <c r="N21" s="2">
        <v>150</v>
      </c>
      <c r="O21" s="2">
        <v>150</v>
      </c>
      <c r="P21" s="2" t="s">
        <v>53</v>
      </c>
      <c r="Q21" s="2" t="s">
        <v>13</v>
      </c>
      <c r="R21" s="2" t="s">
        <v>14</v>
      </c>
    </row>
    <row r="22" spans="1:18">
      <c r="A22" s="2" t="s">
        <v>9</v>
      </c>
      <c r="B22" s="2" t="s">
        <v>42</v>
      </c>
      <c r="C22" s="2" t="s">
        <v>54</v>
      </c>
      <c r="D22" s="2">
        <v>663.12</v>
      </c>
      <c r="E22" s="2">
        <v>2000</v>
      </c>
      <c r="F22" s="2">
        <v>190.75</v>
      </c>
      <c r="G22" s="2">
        <v>1000</v>
      </c>
      <c r="H22" s="2" t="str">
        <f t="shared" si="0"/>
        <v/>
      </c>
      <c r="J22" s="2">
        <f t="shared" si="1"/>
        <v>1000</v>
      </c>
      <c r="K22" s="2">
        <v>1000</v>
      </c>
      <c r="L22" s="2">
        <v>1000</v>
      </c>
      <c r="M22" s="2">
        <v>1000</v>
      </c>
      <c r="N22" s="2">
        <v>1000</v>
      </c>
      <c r="O22" s="2">
        <v>1000</v>
      </c>
      <c r="P22" s="2" t="s">
        <v>55</v>
      </c>
      <c r="Q22" s="2" t="s">
        <v>13</v>
      </c>
      <c r="R22" s="2" t="s">
        <v>14</v>
      </c>
    </row>
    <row r="23" spans="1:18">
      <c r="A23" s="2" t="s">
        <v>9</v>
      </c>
      <c r="B23" s="2" t="s">
        <v>42</v>
      </c>
      <c r="C23" s="2" t="s">
        <v>56</v>
      </c>
      <c r="D23" s="2">
        <v>250</v>
      </c>
      <c r="E23" s="2">
        <v>500</v>
      </c>
      <c r="F23" s="2">
        <v>250</v>
      </c>
      <c r="G23" s="2">
        <v>500</v>
      </c>
      <c r="H23" s="2" t="str">
        <f t="shared" si="0"/>
        <v/>
      </c>
      <c r="J23" s="2">
        <f t="shared" si="1"/>
        <v>500</v>
      </c>
      <c r="K23" s="2">
        <v>500</v>
      </c>
      <c r="L23" s="2">
        <v>500</v>
      </c>
      <c r="M23" s="2">
        <v>500</v>
      </c>
      <c r="N23" s="2">
        <v>500</v>
      </c>
      <c r="O23" s="2">
        <v>500</v>
      </c>
      <c r="P23" s="2" t="s">
        <v>57</v>
      </c>
      <c r="Q23" s="2" t="s">
        <v>13</v>
      </c>
      <c r="R23" s="2" t="s">
        <v>14</v>
      </c>
    </row>
    <row r="24" spans="1:18">
      <c r="A24" s="2" t="s">
        <v>9</v>
      </c>
      <c r="B24" s="2" t="s">
        <v>42</v>
      </c>
      <c r="C24" s="2" t="s">
        <v>58</v>
      </c>
      <c r="E24" s="2">
        <v>1000</v>
      </c>
      <c r="G24" s="2">
        <v>1000</v>
      </c>
      <c r="H24" s="2" t="str">
        <f t="shared" si="0"/>
        <v/>
      </c>
      <c r="J24" s="2">
        <f t="shared" si="1"/>
        <v>1000</v>
      </c>
      <c r="K24" s="2">
        <v>1500</v>
      </c>
      <c r="L24" s="2">
        <v>1000</v>
      </c>
      <c r="M24" s="2">
        <v>1000</v>
      </c>
      <c r="N24" s="2">
        <v>1000</v>
      </c>
      <c r="O24" s="2">
        <v>1000</v>
      </c>
      <c r="P24" s="2" t="s">
        <v>59</v>
      </c>
      <c r="Q24" s="2" t="s">
        <v>13</v>
      </c>
      <c r="R24" s="2" t="s">
        <v>14</v>
      </c>
    </row>
    <row r="25" spans="1:18">
      <c r="A25" s="2" t="s">
        <v>9</v>
      </c>
      <c r="B25" s="2" t="s">
        <v>60</v>
      </c>
      <c r="C25" s="2" t="s">
        <v>61</v>
      </c>
      <c r="F25" s="2">
        <v>35</v>
      </c>
      <c r="G25" s="2">
        <v>42</v>
      </c>
      <c r="H25" s="2" t="str">
        <f t="shared" si="0"/>
        <v/>
      </c>
      <c r="J25" s="2">
        <f t="shared" si="1"/>
        <v>42</v>
      </c>
      <c r="K25" s="2">
        <v>1042</v>
      </c>
      <c r="L25" s="2">
        <v>1042</v>
      </c>
      <c r="M25" s="2">
        <v>1042</v>
      </c>
      <c r="N25" s="2">
        <v>1042</v>
      </c>
      <c r="O25" s="2">
        <v>1042</v>
      </c>
      <c r="P25" s="2" t="s">
        <v>62</v>
      </c>
      <c r="Q25" s="2" t="s">
        <v>13</v>
      </c>
      <c r="R25" s="2" t="s">
        <v>14</v>
      </c>
    </row>
    <row r="26" spans="1:18">
      <c r="A26" s="2" t="s">
        <v>9</v>
      </c>
      <c r="B26" s="2" t="s">
        <v>63</v>
      </c>
      <c r="C26" s="2" t="s">
        <v>64</v>
      </c>
      <c r="G26" s="2">
        <v>200</v>
      </c>
      <c r="H26" s="2" t="str">
        <f t="shared" si="0"/>
        <v/>
      </c>
      <c r="J26" s="2">
        <f t="shared" si="1"/>
        <v>200</v>
      </c>
      <c r="K26" s="2">
        <v>200</v>
      </c>
      <c r="L26" s="2">
        <v>200</v>
      </c>
      <c r="M26" s="2">
        <v>200</v>
      </c>
      <c r="N26" s="2">
        <v>200</v>
      </c>
      <c r="O26" s="2">
        <v>200</v>
      </c>
      <c r="P26" s="2" t="s">
        <v>65</v>
      </c>
      <c r="Q26" s="2" t="s">
        <v>13</v>
      </c>
      <c r="R26" s="2" t="s">
        <v>14</v>
      </c>
    </row>
    <row r="27" spans="1:18">
      <c r="A27" s="2" t="s">
        <v>9</v>
      </c>
      <c r="B27" s="2" t="s">
        <v>66</v>
      </c>
      <c r="C27" s="2" t="s">
        <v>67</v>
      </c>
      <c r="D27" s="2">
        <v>-280940.45</v>
      </c>
      <c r="E27" s="2">
        <v>-199550</v>
      </c>
      <c r="G27" s="2">
        <v>-280940</v>
      </c>
      <c r="H27" s="2" t="str">
        <f t="shared" si="0"/>
        <v/>
      </c>
      <c r="J27" s="2">
        <f t="shared" si="1"/>
        <v>-280940</v>
      </c>
      <c r="K27" s="2">
        <v>-280940</v>
      </c>
      <c r="L27" s="2">
        <v>-280940</v>
      </c>
      <c r="M27" s="2">
        <v>-280940</v>
      </c>
      <c r="N27" s="2">
        <v>-280940</v>
      </c>
      <c r="O27" s="2">
        <v>-280940</v>
      </c>
      <c r="Q27" s="2" t="s">
        <v>13</v>
      </c>
      <c r="R27" s="2" t="s">
        <v>14</v>
      </c>
    </row>
    <row r="28" spans="1:18">
      <c r="A28" s="2" t="s">
        <v>68</v>
      </c>
      <c r="B28" s="2" t="s">
        <v>69</v>
      </c>
      <c r="C28" s="2" t="s">
        <v>70</v>
      </c>
      <c r="D28" s="2">
        <v>-3519</v>
      </c>
      <c r="E28" s="2">
        <v>-3519</v>
      </c>
      <c r="F28" s="2">
        <v>-3519</v>
      </c>
      <c r="G28" s="2">
        <v>-3519</v>
      </c>
      <c r="H28" s="2" t="str">
        <f t="shared" si="0"/>
        <v/>
      </c>
      <c r="J28" s="2">
        <f t="shared" si="1"/>
        <v>-3519</v>
      </c>
      <c r="K28" s="2">
        <v>-3520</v>
      </c>
      <c r="L28" s="2">
        <v>-3519</v>
      </c>
      <c r="M28" s="2">
        <v>-3519</v>
      </c>
      <c r="N28" s="2">
        <v>-1466</v>
      </c>
      <c r="P28" s="2" t="s">
        <v>71</v>
      </c>
      <c r="Q28" s="2" t="s">
        <v>13</v>
      </c>
      <c r="R28" s="2" t="s">
        <v>14</v>
      </c>
    </row>
    <row r="29" spans="1:18">
      <c r="A29" s="2" t="s">
        <v>68</v>
      </c>
      <c r="B29" s="2" t="s">
        <v>15</v>
      </c>
      <c r="C29" s="2" t="s">
        <v>72</v>
      </c>
      <c r="E29" s="2">
        <v>-100</v>
      </c>
      <c r="F29" s="2">
        <v>-240</v>
      </c>
      <c r="G29" s="2">
        <v>-100</v>
      </c>
      <c r="H29" s="2" t="str">
        <f t="shared" si="0"/>
        <v/>
      </c>
      <c r="J29" s="2">
        <f t="shared" si="1"/>
        <v>-100</v>
      </c>
      <c r="K29" s="2">
        <v>-100</v>
      </c>
      <c r="L29" s="2">
        <v>-100</v>
      </c>
      <c r="M29" s="2">
        <v>-100</v>
      </c>
      <c r="N29" s="2">
        <v>-100</v>
      </c>
      <c r="O29" s="2">
        <v>-100</v>
      </c>
      <c r="P29" s="2" t="s">
        <v>73</v>
      </c>
      <c r="Q29" s="2" t="s">
        <v>13</v>
      </c>
      <c r="R29" s="2" t="s">
        <v>14</v>
      </c>
    </row>
    <row r="30" spans="1:18">
      <c r="A30" s="2" t="s">
        <v>68</v>
      </c>
      <c r="B30" s="2" t="s">
        <v>18</v>
      </c>
      <c r="C30" s="2" t="s">
        <v>19</v>
      </c>
      <c r="D30" s="2">
        <v>14230.83</v>
      </c>
      <c r="E30" s="2">
        <v>13344</v>
      </c>
      <c r="F30" s="2">
        <v>11803.57</v>
      </c>
      <c r="G30" s="2">
        <v>11245</v>
      </c>
      <c r="H30" s="2" t="str">
        <f t="shared" si="0"/>
        <v/>
      </c>
      <c r="J30" s="2">
        <f t="shared" si="1"/>
        <v>11245</v>
      </c>
      <c r="K30" s="2">
        <v>11245</v>
      </c>
      <c r="L30" s="2">
        <v>11245</v>
      </c>
      <c r="M30" s="2">
        <v>11245</v>
      </c>
      <c r="N30" s="2">
        <v>11245</v>
      </c>
      <c r="O30" s="2">
        <v>11245</v>
      </c>
      <c r="P30" s="2" t="s">
        <v>20</v>
      </c>
      <c r="Q30" s="2" t="s">
        <v>13</v>
      </c>
      <c r="R30" s="2" t="s">
        <v>14</v>
      </c>
    </row>
    <row r="31" spans="1:18">
      <c r="A31" s="2" t="s">
        <v>68</v>
      </c>
      <c r="B31" s="2" t="s">
        <v>18</v>
      </c>
      <c r="C31" s="2" t="s">
        <v>21</v>
      </c>
      <c r="D31" s="2">
        <v>55.97</v>
      </c>
      <c r="E31" s="2">
        <v>80</v>
      </c>
      <c r="F31" s="2">
        <v>49.62</v>
      </c>
      <c r="G31" s="2">
        <v>80</v>
      </c>
      <c r="H31" s="2" t="str">
        <f t="shared" si="0"/>
        <v/>
      </c>
      <c r="J31" s="2">
        <f t="shared" si="1"/>
        <v>80</v>
      </c>
      <c r="K31" s="2">
        <v>80</v>
      </c>
      <c r="L31" s="2">
        <v>80</v>
      </c>
      <c r="M31" s="2">
        <v>80</v>
      </c>
      <c r="N31" s="2">
        <v>80</v>
      </c>
      <c r="O31" s="2">
        <v>80</v>
      </c>
      <c r="P31" s="2" t="s">
        <v>22</v>
      </c>
      <c r="Q31" s="2" t="s">
        <v>13</v>
      </c>
      <c r="R31" s="2" t="s">
        <v>14</v>
      </c>
    </row>
    <row r="32" spans="1:18">
      <c r="A32" s="2" t="s">
        <v>68</v>
      </c>
      <c r="B32" s="2" t="s">
        <v>18</v>
      </c>
      <c r="C32" s="2" t="s">
        <v>23</v>
      </c>
      <c r="D32" s="2">
        <v>-555.75</v>
      </c>
      <c r="H32" s="2" t="str">
        <f t="shared" si="0"/>
        <v/>
      </c>
      <c r="J32" s="2">
        <f t="shared" si="1"/>
        <v>0</v>
      </c>
      <c r="P32" s="2" t="s">
        <v>24</v>
      </c>
      <c r="Q32" s="2" t="s">
        <v>13</v>
      </c>
      <c r="R32" s="2" t="s">
        <v>14</v>
      </c>
    </row>
    <row r="33" spans="1:18">
      <c r="A33" s="2" t="s">
        <v>68</v>
      </c>
      <c r="B33" s="2" t="s">
        <v>18</v>
      </c>
      <c r="C33" s="2" t="s">
        <v>27</v>
      </c>
      <c r="D33" s="2">
        <v>1639.89</v>
      </c>
      <c r="E33" s="2">
        <v>3288</v>
      </c>
      <c r="F33" s="2">
        <v>3475.8</v>
      </c>
      <c r="G33" s="2">
        <v>3384</v>
      </c>
      <c r="H33" s="2" t="str">
        <f t="shared" si="0"/>
        <v/>
      </c>
      <c r="J33" s="2">
        <f t="shared" si="1"/>
        <v>3384</v>
      </c>
      <c r="K33" s="2">
        <v>3384</v>
      </c>
      <c r="L33" s="2">
        <v>3384</v>
      </c>
      <c r="M33" s="2">
        <v>3384</v>
      </c>
      <c r="N33" s="2">
        <v>3384</v>
      </c>
      <c r="O33" s="2">
        <v>3384</v>
      </c>
      <c r="P33" s="2" t="s">
        <v>74</v>
      </c>
      <c r="Q33" s="2" t="s">
        <v>13</v>
      </c>
      <c r="R33" s="2" t="s">
        <v>14</v>
      </c>
    </row>
    <row r="34" spans="1:18">
      <c r="A34" s="2" t="s">
        <v>68</v>
      </c>
      <c r="B34" s="2" t="s">
        <v>18</v>
      </c>
      <c r="C34" s="2" t="s">
        <v>29</v>
      </c>
      <c r="D34" s="2">
        <v>397.7</v>
      </c>
      <c r="H34" s="2" t="str">
        <f t="shared" si="0"/>
        <v/>
      </c>
      <c r="J34" s="2">
        <f t="shared" si="1"/>
        <v>0</v>
      </c>
      <c r="P34" s="2" t="s">
        <v>24</v>
      </c>
      <c r="Q34" s="2" t="s">
        <v>13</v>
      </c>
      <c r="R34" s="2" t="s">
        <v>14</v>
      </c>
    </row>
    <row r="35" spans="1:18">
      <c r="A35" s="2" t="s">
        <v>68</v>
      </c>
      <c r="B35" s="2" t="s">
        <v>18</v>
      </c>
      <c r="C35" s="2" t="s">
        <v>31</v>
      </c>
      <c r="D35" s="2">
        <v>2935.6</v>
      </c>
      <c r="E35" s="2">
        <v>2905</v>
      </c>
      <c r="F35" s="2">
        <v>2450.96</v>
      </c>
      <c r="G35" s="2">
        <v>2517</v>
      </c>
      <c r="H35" s="2" t="str">
        <f t="shared" si="0"/>
        <v/>
      </c>
      <c r="J35" s="2">
        <f t="shared" si="1"/>
        <v>2517</v>
      </c>
      <c r="K35" s="2">
        <v>2517</v>
      </c>
      <c r="L35" s="2">
        <v>2517</v>
      </c>
      <c r="M35" s="2">
        <v>2517</v>
      </c>
      <c r="N35" s="2">
        <v>2517</v>
      </c>
      <c r="O35" s="2">
        <v>2517</v>
      </c>
      <c r="P35" s="2" t="s">
        <v>20</v>
      </c>
      <c r="Q35" s="2" t="s">
        <v>13</v>
      </c>
      <c r="R35" s="2" t="s">
        <v>14</v>
      </c>
    </row>
    <row r="36" spans="1:18">
      <c r="A36" s="2" t="s">
        <v>68</v>
      </c>
      <c r="B36" s="2" t="s">
        <v>36</v>
      </c>
      <c r="C36" s="2" t="s">
        <v>41</v>
      </c>
      <c r="D36" s="2">
        <v>1119.57</v>
      </c>
      <c r="E36" s="2">
        <v>1116</v>
      </c>
      <c r="F36" s="2">
        <v>969.95</v>
      </c>
      <c r="G36" s="2">
        <v>898</v>
      </c>
      <c r="H36" s="2" t="str">
        <f t="shared" si="0"/>
        <v/>
      </c>
      <c r="J36" s="2">
        <f t="shared" si="1"/>
        <v>898</v>
      </c>
      <c r="K36" s="2">
        <v>898</v>
      </c>
      <c r="L36" s="2">
        <v>898</v>
      </c>
      <c r="M36" s="2">
        <v>898</v>
      </c>
      <c r="N36" s="2">
        <v>898</v>
      </c>
      <c r="O36" s="2">
        <v>898</v>
      </c>
      <c r="P36" s="2" t="s">
        <v>20</v>
      </c>
      <c r="Q36" s="2" t="s">
        <v>13</v>
      </c>
      <c r="R36" s="2" t="s">
        <v>14</v>
      </c>
    </row>
    <row r="37" spans="1:18">
      <c r="A37" s="2" t="s">
        <v>68</v>
      </c>
      <c r="B37" s="2" t="s">
        <v>42</v>
      </c>
      <c r="C37" s="2" t="s">
        <v>43</v>
      </c>
      <c r="D37" s="2">
        <v>1386.09</v>
      </c>
      <c r="E37" s="2">
        <v>1400</v>
      </c>
      <c r="F37" s="2">
        <v>1406.53</v>
      </c>
      <c r="G37" s="2">
        <v>1400</v>
      </c>
      <c r="H37" s="2" t="str">
        <f t="shared" si="0"/>
        <v/>
      </c>
      <c r="J37" s="2">
        <f t="shared" si="1"/>
        <v>1400</v>
      </c>
      <c r="K37" s="2">
        <v>1400</v>
      </c>
      <c r="L37" s="2">
        <v>1400</v>
      </c>
      <c r="M37" s="2">
        <v>1400</v>
      </c>
      <c r="N37" s="2">
        <v>1400</v>
      </c>
      <c r="O37" s="2">
        <v>1400</v>
      </c>
      <c r="P37" s="2" t="s">
        <v>75</v>
      </c>
      <c r="Q37" s="2" t="s">
        <v>13</v>
      </c>
      <c r="R37" s="2" t="s">
        <v>14</v>
      </c>
    </row>
    <row r="38" spans="1:18">
      <c r="A38" s="2" t="s">
        <v>68</v>
      </c>
      <c r="B38" s="2" t="s">
        <v>42</v>
      </c>
      <c r="C38" s="2" t="s">
        <v>45</v>
      </c>
      <c r="G38" s="2">
        <v>500</v>
      </c>
      <c r="H38" s="2" t="str">
        <f t="shared" si="0"/>
        <v/>
      </c>
      <c r="J38" s="2">
        <f t="shared" si="1"/>
        <v>500</v>
      </c>
      <c r="P38" s="2" t="s">
        <v>76</v>
      </c>
      <c r="Q38" s="2" t="s">
        <v>13</v>
      </c>
      <c r="R38" s="2" t="s">
        <v>14</v>
      </c>
    </row>
    <row r="39" spans="1:18">
      <c r="A39" s="2" t="s">
        <v>68</v>
      </c>
      <c r="B39" s="2" t="s">
        <v>42</v>
      </c>
      <c r="C39" s="2" t="s">
        <v>77</v>
      </c>
      <c r="D39" s="2">
        <v>7064.35</v>
      </c>
      <c r="E39" s="2">
        <v>4000</v>
      </c>
      <c r="G39" s="2">
        <v>7000</v>
      </c>
      <c r="H39" s="2" t="str">
        <f t="shared" si="0"/>
        <v/>
      </c>
      <c r="J39" s="2">
        <f t="shared" si="1"/>
        <v>7000</v>
      </c>
      <c r="K39" s="2">
        <v>7000</v>
      </c>
      <c r="L39" s="2">
        <v>7000</v>
      </c>
      <c r="M39" s="2">
        <v>7000</v>
      </c>
      <c r="N39" s="2">
        <v>7000</v>
      </c>
      <c r="O39" s="2">
        <v>7000</v>
      </c>
      <c r="P39" s="2" t="s">
        <v>78</v>
      </c>
      <c r="Q39" s="2" t="s">
        <v>13</v>
      </c>
      <c r="R39" s="2" t="s">
        <v>14</v>
      </c>
    </row>
    <row r="40" spans="1:18">
      <c r="A40" s="2" t="s">
        <v>68</v>
      </c>
      <c r="B40" s="2" t="s">
        <v>42</v>
      </c>
      <c r="C40" s="2" t="s">
        <v>46</v>
      </c>
      <c r="E40" s="2">
        <v>3500</v>
      </c>
      <c r="G40" s="2">
        <v>3500</v>
      </c>
      <c r="H40" s="2" t="str">
        <f t="shared" si="0"/>
        <v/>
      </c>
      <c r="J40" s="2">
        <f t="shared" si="1"/>
        <v>3500</v>
      </c>
      <c r="K40" s="2">
        <v>3500</v>
      </c>
      <c r="L40" s="2">
        <v>3500</v>
      </c>
      <c r="M40" s="2">
        <v>3500</v>
      </c>
      <c r="N40" s="2">
        <v>3500</v>
      </c>
      <c r="O40" s="2">
        <v>3500</v>
      </c>
      <c r="P40" s="2" t="s">
        <v>79</v>
      </c>
      <c r="Q40" s="2" t="s">
        <v>13</v>
      </c>
      <c r="R40" s="2" t="s">
        <v>14</v>
      </c>
    </row>
    <row r="41" spans="1:18">
      <c r="A41" s="2" t="s">
        <v>68</v>
      </c>
      <c r="B41" s="2" t="s">
        <v>42</v>
      </c>
      <c r="C41" s="2" t="s">
        <v>48</v>
      </c>
      <c r="D41" s="2">
        <v>4268.5</v>
      </c>
      <c r="E41" s="2">
        <v>5800</v>
      </c>
      <c r="F41" s="2">
        <v>5417.5</v>
      </c>
      <c r="G41" s="2">
        <v>5000</v>
      </c>
      <c r="H41" s="2" t="str">
        <f t="shared" si="0"/>
        <v/>
      </c>
      <c r="J41" s="2">
        <f t="shared" si="1"/>
        <v>5000</v>
      </c>
      <c r="K41" s="2">
        <v>5000</v>
      </c>
      <c r="L41" s="2">
        <v>5000</v>
      </c>
      <c r="M41" s="2">
        <v>5000</v>
      </c>
      <c r="N41" s="2">
        <v>5000</v>
      </c>
      <c r="O41" s="2">
        <v>5000</v>
      </c>
      <c r="P41" s="2" t="s">
        <v>80</v>
      </c>
      <c r="Q41" s="2" t="s">
        <v>13</v>
      </c>
      <c r="R41" s="2" t="s">
        <v>14</v>
      </c>
    </row>
    <row r="42" spans="1:18">
      <c r="A42" s="2" t="s">
        <v>68</v>
      </c>
      <c r="B42" s="2" t="s">
        <v>42</v>
      </c>
      <c r="C42" s="2" t="s">
        <v>81</v>
      </c>
      <c r="D42" s="2">
        <v>28</v>
      </c>
      <c r="H42" s="2" t="str">
        <f t="shared" si="0"/>
        <v/>
      </c>
      <c r="J42" s="2">
        <f t="shared" si="1"/>
        <v>0</v>
      </c>
      <c r="K42" s="2">
        <v>225</v>
      </c>
      <c r="P42" s="2" t="s">
        <v>82</v>
      </c>
      <c r="Q42" s="2" t="s">
        <v>13</v>
      </c>
      <c r="R42" s="2" t="s">
        <v>14</v>
      </c>
    </row>
    <row r="43" spans="1:18">
      <c r="A43" s="2" t="s">
        <v>68</v>
      </c>
      <c r="B43" s="2" t="s">
        <v>42</v>
      </c>
      <c r="C43" s="2" t="s">
        <v>50</v>
      </c>
      <c r="D43" s="2">
        <v>650</v>
      </c>
      <c r="E43" s="2">
        <v>650</v>
      </c>
      <c r="F43" s="2">
        <v>620</v>
      </c>
      <c r="G43" s="2">
        <v>700</v>
      </c>
      <c r="H43" s="2" t="str">
        <f t="shared" si="0"/>
        <v/>
      </c>
      <c r="J43" s="2">
        <f t="shared" si="1"/>
        <v>700</v>
      </c>
      <c r="K43" s="2">
        <v>700</v>
      </c>
      <c r="L43" s="2">
        <v>700</v>
      </c>
      <c r="M43" s="2">
        <v>700</v>
      </c>
      <c r="N43" s="2">
        <v>700</v>
      </c>
      <c r="O43" s="2">
        <v>700</v>
      </c>
      <c r="P43" s="2" t="s">
        <v>51</v>
      </c>
      <c r="Q43" s="2" t="s">
        <v>13</v>
      </c>
      <c r="R43" s="2" t="s">
        <v>14</v>
      </c>
    </row>
    <row r="44" spans="1:18">
      <c r="A44" s="2" t="s">
        <v>68</v>
      </c>
      <c r="B44" s="2" t="s">
        <v>42</v>
      </c>
      <c r="C44" s="2" t="s">
        <v>54</v>
      </c>
      <c r="D44" s="2">
        <v>341.54</v>
      </c>
      <c r="F44" s="2">
        <v>44.1</v>
      </c>
      <c r="H44" s="2" t="str">
        <f t="shared" si="0"/>
        <v/>
      </c>
      <c r="J44" s="2">
        <f t="shared" si="1"/>
        <v>0</v>
      </c>
      <c r="P44" s="2" t="s">
        <v>83</v>
      </c>
      <c r="Q44" s="2" t="s">
        <v>13</v>
      </c>
      <c r="R44" s="2" t="s">
        <v>14</v>
      </c>
    </row>
    <row r="45" spans="1:18">
      <c r="A45" s="2" t="s">
        <v>68</v>
      </c>
      <c r="B45" s="2" t="s">
        <v>42</v>
      </c>
      <c r="C45" s="2" t="s">
        <v>56</v>
      </c>
      <c r="D45" s="2">
        <v>93</v>
      </c>
      <c r="E45" s="2">
        <v>250</v>
      </c>
      <c r="F45" s="2">
        <v>107.5</v>
      </c>
      <c r="G45" s="2">
        <v>250</v>
      </c>
      <c r="H45" s="2" t="str">
        <f t="shared" si="0"/>
        <v/>
      </c>
      <c r="J45" s="2">
        <f t="shared" si="1"/>
        <v>250</v>
      </c>
      <c r="K45" s="2">
        <v>250</v>
      </c>
      <c r="L45" s="2">
        <v>250</v>
      </c>
      <c r="M45" s="2">
        <v>250</v>
      </c>
      <c r="N45" s="2">
        <v>250</v>
      </c>
      <c r="O45" s="2">
        <v>250</v>
      </c>
      <c r="P45" s="2" t="s">
        <v>57</v>
      </c>
      <c r="Q45" s="2" t="s">
        <v>13</v>
      </c>
      <c r="R45" s="2" t="s">
        <v>14</v>
      </c>
    </row>
    <row r="46" spans="1:18">
      <c r="A46" s="2" t="s">
        <v>68</v>
      </c>
      <c r="B46" s="2" t="s">
        <v>42</v>
      </c>
      <c r="C46" s="2" t="s">
        <v>58</v>
      </c>
      <c r="E46" s="2">
        <v>500</v>
      </c>
      <c r="F46" s="2">
        <v>462.8</v>
      </c>
      <c r="G46" s="2">
        <v>500</v>
      </c>
      <c r="H46" s="2" t="str">
        <f t="shared" si="0"/>
        <v/>
      </c>
      <c r="J46" s="2">
        <f t="shared" si="1"/>
        <v>500</v>
      </c>
      <c r="K46" s="2">
        <v>2000</v>
      </c>
      <c r="L46" s="2">
        <v>500</v>
      </c>
      <c r="M46" s="2">
        <v>500</v>
      </c>
      <c r="N46" s="2">
        <v>500</v>
      </c>
      <c r="O46" s="2">
        <v>500</v>
      </c>
      <c r="P46" s="2" t="s">
        <v>84</v>
      </c>
      <c r="Q46" s="2" t="s">
        <v>13</v>
      </c>
      <c r="R46" s="2" t="s">
        <v>14</v>
      </c>
    </row>
    <row r="47" spans="1:18">
      <c r="A47" s="2" t="s">
        <v>68</v>
      </c>
      <c r="B47" s="2" t="s">
        <v>60</v>
      </c>
      <c r="C47" s="2" t="s">
        <v>85</v>
      </c>
      <c r="F47" s="2">
        <v>240</v>
      </c>
      <c r="G47" s="2">
        <v>4440</v>
      </c>
      <c r="H47" s="2" t="str">
        <f t="shared" si="0"/>
        <v/>
      </c>
      <c r="J47" s="2">
        <f t="shared" si="1"/>
        <v>4440</v>
      </c>
      <c r="K47" s="2">
        <v>4440</v>
      </c>
      <c r="L47" s="2">
        <v>4440</v>
      </c>
      <c r="M47" s="2">
        <v>4440</v>
      </c>
      <c r="N47" s="2">
        <v>4200</v>
      </c>
      <c r="P47" s="2" t="s">
        <v>86</v>
      </c>
      <c r="Q47" s="2" t="s">
        <v>13</v>
      </c>
      <c r="R47" s="2" t="s">
        <v>14</v>
      </c>
    </row>
    <row r="48" spans="1:18">
      <c r="A48" s="2" t="s">
        <v>68</v>
      </c>
      <c r="B48" s="2" t="s">
        <v>60</v>
      </c>
      <c r="C48" s="2" t="s">
        <v>87</v>
      </c>
      <c r="D48" s="2">
        <v>3702</v>
      </c>
      <c r="E48" s="2">
        <v>3702</v>
      </c>
      <c r="F48" s="2">
        <v>3703</v>
      </c>
      <c r="G48" s="2">
        <v>3702</v>
      </c>
      <c r="H48" s="2" t="str">
        <f t="shared" si="0"/>
        <v/>
      </c>
      <c r="J48" s="2">
        <f t="shared" si="1"/>
        <v>3702</v>
      </c>
      <c r="K48" s="2">
        <v>3703</v>
      </c>
      <c r="L48" s="2">
        <v>3702</v>
      </c>
      <c r="M48" s="2">
        <v>3702</v>
      </c>
      <c r="N48" s="2">
        <v>1543</v>
      </c>
      <c r="P48" s="2" t="s">
        <v>88</v>
      </c>
      <c r="Q48" s="2" t="s">
        <v>13</v>
      </c>
      <c r="R48" s="2" t="s">
        <v>14</v>
      </c>
    </row>
    <row r="49" spans="1:18">
      <c r="A49" s="2" t="s">
        <v>68</v>
      </c>
      <c r="B49" s="2" t="s">
        <v>60</v>
      </c>
      <c r="C49" s="2" t="s">
        <v>61</v>
      </c>
      <c r="E49" s="2">
        <v>1000</v>
      </c>
      <c r="G49" s="2">
        <v>1162</v>
      </c>
      <c r="H49" s="2" t="str">
        <f t="shared" si="0"/>
        <v/>
      </c>
      <c r="J49" s="2">
        <f t="shared" si="1"/>
        <v>1162</v>
      </c>
      <c r="K49" s="2">
        <v>1162</v>
      </c>
      <c r="L49" s="2">
        <v>1162</v>
      </c>
      <c r="M49" s="2">
        <v>1162</v>
      </c>
      <c r="N49" s="2">
        <v>1161</v>
      </c>
      <c r="O49" s="2">
        <v>1160</v>
      </c>
      <c r="P49" s="2" t="s">
        <v>89</v>
      </c>
      <c r="Q49" s="2" t="s">
        <v>13</v>
      </c>
      <c r="R49" s="2" t="s">
        <v>14</v>
      </c>
    </row>
    <row r="50" spans="1:18">
      <c r="A50" s="2" t="s">
        <v>68</v>
      </c>
      <c r="B50" s="2" t="s">
        <v>66</v>
      </c>
      <c r="C50" s="2" t="s">
        <v>67</v>
      </c>
      <c r="D50" s="2">
        <v>-33838.29</v>
      </c>
      <c r="E50" s="2">
        <v>-28785</v>
      </c>
      <c r="G50" s="2">
        <v>-33838</v>
      </c>
      <c r="H50" s="2" t="str">
        <f t="shared" si="0"/>
        <v/>
      </c>
      <c r="J50" s="2">
        <f t="shared" si="1"/>
        <v>-33838</v>
      </c>
      <c r="K50" s="2">
        <v>-33838</v>
      </c>
      <c r="L50" s="2">
        <v>-33838</v>
      </c>
      <c r="M50" s="2">
        <v>-33838</v>
      </c>
      <c r="N50" s="2">
        <v>-33838</v>
      </c>
      <c r="O50" s="2">
        <v>-33838</v>
      </c>
      <c r="Q50" s="2" t="s">
        <v>13</v>
      </c>
      <c r="R50" s="2" t="s">
        <v>14</v>
      </c>
    </row>
    <row r="51" spans="1:18">
      <c r="A51" s="2" t="s">
        <v>68</v>
      </c>
      <c r="B51" s="2" t="s">
        <v>90</v>
      </c>
      <c r="C51" s="2" t="s">
        <v>91</v>
      </c>
      <c r="G51" s="2">
        <v>1586</v>
      </c>
      <c r="H51" s="2" t="str">
        <f t="shared" si="0"/>
        <v/>
      </c>
      <c r="J51" s="2">
        <f t="shared" si="1"/>
        <v>1586</v>
      </c>
      <c r="K51" s="2">
        <v>1558</v>
      </c>
      <c r="L51" s="2">
        <v>1567</v>
      </c>
      <c r="M51" s="2">
        <v>1545</v>
      </c>
      <c r="N51" s="2">
        <v>1530</v>
      </c>
      <c r="O51" s="2">
        <v>1420</v>
      </c>
      <c r="Q51" s="2" t="s">
        <v>13</v>
      </c>
      <c r="R51" s="2" t="s">
        <v>14</v>
      </c>
    </row>
    <row r="52" spans="1:18">
      <c r="A52" s="2" t="s">
        <v>92</v>
      </c>
      <c r="B52" s="2" t="s">
        <v>18</v>
      </c>
      <c r="C52" s="2" t="s">
        <v>19</v>
      </c>
      <c r="D52" s="2">
        <v>8569.1200000000008</v>
      </c>
      <c r="E52" s="2">
        <v>12725</v>
      </c>
      <c r="F52" s="2">
        <v>15462.12</v>
      </c>
      <c r="G52" s="2">
        <v>27645</v>
      </c>
      <c r="H52" s="2" t="str">
        <f t="shared" si="0"/>
        <v>W</v>
      </c>
      <c r="J52" s="2">
        <f t="shared" si="1"/>
        <v>27645</v>
      </c>
      <c r="K52" s="2">
        <v>27645</v>
      </c>
      <c r="L52" s="2">
        <v>27645</v>
      </c>
      <c r="M52" s="2">
        <v>27645</v>
      </c>
      <c r="N52" s="2">
        <v>27645</v>
      </c>
      <c r="O52" s="2">
        <v>27645</v>
      </c>
      <c r="P52" s="2" t="s">
        <v>20</v>
      </c>
      <c r="Q52" s="2" t="s">
        <v>13</v>
      </c>
      <c r="R52" s="2" t="s">
        <v>14</v>
      </c>
    </row>
    <row r="53" spans="1:18">
      <c r="A53" s="2" t="s">
        <v>92</v>
      </c>
      <c r="B53" s="2" t="s">
        <v>18</v>
      </c>
      <c r="C53" s="2" t="s">
        <v>21</v>
      </c>
      <c r="D53" s="2">
        <v>33.97</v>
      </c>
      <c r="E53" s="2">
        <v>60</v>
      </c>
      <c r="F53" s="2">
        <v>37.49</v>
      </c>
      <c r="G53" s="2">
        <v>50</v>
      </c>
      <c r="H53" s="2" t="str">
        <f t="shared" si="0"/>
        <v/>
      </c>
      <c r="J53" s="2">
        <f t="shared" si="1"/>
        <v>50</v>
      </c>
      <c r="K53" s="2">
        <v>50</v>
      </c>
      <c r="L53" s="2">
        <v>50</v>
      </c>
      <c r="M53" s="2">
        <v>50</v>
      </c>
      <c r="N53" s="2">
        <v>50</v>
      </c>
      <c r="O53" s="2">
        <v>50</v>
      </c>
      <c r="P53" s="2" t="s">
        <v>22</v>
      </c>
      <c r="Q53" s="2" t="s">
        <v>13</v>
      </c>
      <c r="R53" s="2" t="s">
        <v>14</v>
      </c>
    </row>
    <row r="54" spans="1:18">
      <c r="A54" s="2" t="s">
        <v>92</v>
      </c>
      <c r="B54" s="2" t="s">
        <v>18</v>
      </c>
      <c r="C54" s="2" t="s">
        <v>23</v>
      </c>
      <c r="D54" s="2">
        <v>-234.52</v>
      </c>
      <c r="H54" s="2" t="str">
        <f t="shared" si="0"/>
        <v/>
      </c>
      <c r="J54" s="2">
        <f t="shared" si="1"/>
        <v>0</v>
      </c>
      <c r="P54" s="2" t="s">
        <v>24</v>
      </c>
      <c r="Q54" s="2" t="s">
        <v>13</v>
      </c>
      <c r="R54" s="2" t="s">
        <v>14</v>
      </c>
    </row>
    <row r="55" spans="1:18">
      <c r="A55" s="2" t="s">
        <v>92</v>
      </c>
      <c r="B55" s="2" t="s">
        <v>18</v>
      </c>
      <c r="C55" s="2" t="s">
        <v>31</v>
      </c>
      <c r="D55" s="2">
        <v>1784.61</v>
      </c>
      <c r="E55" s="2">
        <v>2126</v>
      </c>
      <c r="F55" s="2">
        <v>3212.93</v>
      </c>
      <c r="G55" s="2">
        <v>6011</v>
      </c>
      <c r="H55" s="2" t="str">
        <f t="shared" si="0"/>
        <v>W</v>
      </c>
      <c r="J55" s="2">
        <f t="shared" si="1"/>
        <v>6011</v>
      </c>
      <c r="K55" s="2">
        <v>6011</v>
      </c>
      <c r="L55" s="2">
        <v>6011</v>
      </c>
      <c r="M55" s="2">
        <v>6011</v>
      </c>
      <c r="N55" s="2">
        <v>6011</v>
      </c>
      <c r="O55" s="2">
        <v>6011</v>
      </c>
      <c r="P55" s="2" t="s">
        <v>20</v>
      </c>
      <c r="Q55" s="2" t="s">
        <v>13</v>
      </c>
      <c r="R55" s="2" t="s">
        <v>14</v>
      </c>
    </row>
    <row r="56" spans="1:18">
      <c r="A56" s="2" t="s">
        <v>92</v>
      </c>
      <c r="B56" s="2" t="s">
        <v>18</v>
      </c>
      <c r="C56" s="2" t="s">
        <v>93</v>
      </c>
      <c r="D56" s="2">
        <v>449.99</v>
      </c>
      <c r="F56" s="2">
        <v>58.11</v>
      </c>
      <c r="H56" s="2" t="str">
        <f t="shared" si="0"/>
        <v/>
      </c>
      <c r="J56" s="2">
        <f t="shared" si="1"/>
        <v>0</v>
      </c>
      <c r="P56" s="2" t="s">
        <v>94</v>
      </c>
      <c r="Q56" s="2" t="s">
        <v>13</v>
      </c>
      <c r="R56" s="2" t="s">
        <v>14</v>
      </c>
    </row>
    <row r="57" spans="1:18">
      <c r="A57" s="2" t="s">
        <v>92</v>
      </c>
      <c r="B57" s="2" t="s">
        <v>18</v>
      </c>
      <c r="C57" s="2" t="s">
        <v>95</v>
      </c>
      <c r="F57" s="2">
        <v>751.6</v>
      </c>
      <c r="G57" s="2">
        <v>680</v>
      </c>
      <c r="H57" s="2" t="str">
        <f t="shared" si="0"/>
        <v/>
      </c>
      <c r="J57" s="2">
        <f t="shared" si="1"/>
        <v>680</v>
      </c>
      <c r="K57" s="2">
        <v>680</v>
      </c>
      <c r="Q57" s="2" t="s">
        <v>13</v>
      </c>
      <c r="R57" s="2" t="s">
        <v>14</v>
      </c>
    </row>
    <row r="58" spans="1:18">
      <c r="A58" s="2" t="s">
        <v>92</v>
      </c>
      <c r="B58" s="2" t="s">
        <v>18</v>
      </c>
      <c r="C58" s="2" t="s">
        <v>34</v>
      </c>
      <c r="F58" s="2">
        <v>107.56</v>
      </c>
      <c r="H58" s="2" t="str">
        <f t="shared" si="0"/>
        <v/>
      </c>
      <c r="J58" s="2">
        <f t="shared" si="1"/>
        <v>0</v>
      </c>
      <c r="Q58" s="2" t="s">
        <v>13</v>
      </c>
      <c r="R58" s="2" t="s">
        <v>14</v>
      </c>
    </row>
    <row r="59" spans="1:18">
      <c r="A59" s="2" t="s">
        <v>92</v>
      </c>
      <c r="B59" s="2" t="s">
        <v>36</v>
      </c>
      <c r="C59" s="2" t="s">
        <v>41</v>
      </c>
      <c r="D59" s="2">
        <v>650.73</v>
      </c>
      <c r="E59" s="2">
        <v>1023</v>
      </c>
      <c r="F59" s="2">
        <v>1240.01</v>
      </c>
      <c r="G59" s="2">
        <v>2196</v>
      </c>
      <c r="H59" s="2" t="str">
        <f t="shared" si="0"/>
        <v/>
      </c>
      <c r="J59" s="2">
        <f t="shared" si="1"/>
        <v>2196</v>
      </c>
      <c r="K59" s="2">
        <v>2196</v>
      </c>
      <c r="L59" s="2">
        <v>2196</v>
      </c>
      <c r="M59" s="2">
        <v>2196</v>
      </c>
      <c r="N59" s="2">
        <v>2196</v>
      </c>
      <c r="O59" s="2">
        <v>2196</v>
      </c>
      <c r="P59" s="2" t="s">
        <v>20</v>
      </c>
      <c r="Q59" s="2" t="s">
        <v>13</v>
      </c>
      <c r="R59" s="2" t="s">
        <v>14</v>
      </c>
    </row>
    <row r="60" spans="1:18">
      <c r="A60" s="2" t="s">
        <v>92</v>
      </c>
      <c r="B60" s="2" t="s">
        <v>42</v>
      </c>
      <c r="C60" s="2" t="s">
        <v>43</v>
      </c>
      <c r="F60" s="2">
        <v>316.26</v>
      </c>
      <c r="H60" s="2" t="str">
        <f t="shared" si="0"/>
        <v/>
      </c>
      <c r="J60" s="2">
        <f t="shared" si="1"/>
        <v>0</v>
      </c>
      <c r="P60" s="2" t="s">
        <v>96</v>
      </c>
      <c r="Q60" s="2" t="s">
        <v>13</v>
      </c>
      <c r="R60" s="2" t="s">
        <v>14</v>
      </c>
    </row>
    <row r="61" spans="1:18">
      <c r="A61" s="2" t="s">
        <v>92</v>
      </c>
      <c r="B61" s="2" t="s">
        <v>42</v>
      </c>
      <c r="C61" s="2" t="s">
        <v>97</v>
      </c>
      <c r="F61" s="2">
        <v>14.49</v>
      </c>
      <c r="H61" s="2" t="str">
        <f t="shared" si="0"/>
        <v/>
      </c>
      <c r="J61" s="2">
        <f t="shared" si="1"/>
        <v>0</v>
      </c>
      <c r="Q61" s="2" t="s">
        <v>13</v>
      </c>
      <c r="R61" s="2" t="s">
        <v>14</v>
      </c>
    </row>
    <row r="62" spans="1:18">
      <c r="A62" s="2" t="s">
        <v>92</v>
      </c>
      <c r="B62" s="2" t="s">
        <v>42</v>
      </c>
      <c r="C62" s="2" t="s">
        <v>81</v>
      </c>
      <c r="D62" s="2">
        <v>574.72</v>
      </c>
      <c r="E62" s="2">
        <v>550</v>
      </c>
      <c r="F62" s="2">
        <v>658.15</v>
      </c>
      <c r="G62" s="2">
        <v>600</v>
      </c>
      <c r="H62" s="2" t="str">
        <f t="shared" si="0"/>
        <v/>
      </c>
      <c r="J62" s="2">
        <f t="shared" si="1"/>
        <v>600</v>
      </c>
      <c r="K62" s="2">
        <v>600</v>
      </c>
      <c r="L62" s="2">
        <v>600</v>
      </c>
      <c r="M62" s="2">
        <v>600</v>
      </c>
      <c r="N62" s="2">
        <v>600</v>
      </c>
      <c r="O62" s="2">
        <v>600</v>
      </c>
      <c r="P62" s="2" t="s">
        <v>98</v>
      </c>
      <c r="Q62" s="2" t="s">
        <v>13</v>
      </c>
      <c r="R62" s="2" t="s">
        <v>14</v>
      </c>
    </row>
    <row r="63" spans="1:18">
      <c r="A63" s="2" t="s">
        <v>92</v>
      </c>
      <c r="B63" s="2" t="s">
        <v>42</v>
      </c>
      <c r="C63" s="2" t="s">
        <v>54</v>
      </c>
      <c r="D63" s="2">
        <v>53.9</v>
      </c>
      <c r="E63" s="2">
        <v>100</v>
      </c>
      <c r="F63" s="2">
        <v>60.93</v>
      </c>
      <c r="G63" s="2">
        <v>100</v>
      </c>
      <c r="H63" s="2" t="str">
        <f t="shared" si="0"/>
        <v/>
      </c>
      <c r="J63" s="2">
        <f t="shared" si="1"/>
        <v>100</v>
      </c>
      <c r="K63" s="2">
        <v>100</v>
      </c>
      <c r="L63" s="2">
        <v>100</v>
      </c>
      <c r="M63" s="2">
        <v>100</v>
      </c>
      <c r="N63" s="2">
        <v>100</v>
      </c>
      <c r="O63" s="2">
        <v>100</v>
      </c>
      <c r="P63" s="2" t="s">
        <v>99</v>
      </c>
      <c r="Q63" s="2" t="s">
        <v>13</v>
      </c>
      <c r="R63" s="2" t="s">
        <v>14</v>
      </c>
    </row>
    <row r="64" spans="1:18">
      <c r="A64" s="2" t="s">
        <v>92</v>
      </c>
      <c r="B64" s="2" t="s">
        <v>42</v>
      </c>
      <c r="C64" s="2" t="s">
        <v>58</v>
      </c>
      <c r="E64" s="2">
        <v>100</v>
      </c>
      <c r="F64" s="2">
        <v>1431.9</v>
      </c>
      <c r="G64" s="2">
        <v>2000</v>
      </c>
      <c r="H64" s="2" t="str">
        <f t="shared" si="0"/>
        <v/>
      </c>
      <c r="J64" s="2">
        <f t="shared" si="1"/>
        <v>2000</v>
      </c>
      <c r="K64" s="2">
        <v>2000</v>
      </c>
      <c r="L64" s="2">
        <v>100</v>
      </c>
      <c r="M64" s="2">
        <v>100</v>
      </c>
      <c r="N64" s="2">
        <v>100</v>
      </c>
      <c r="O64" s="2">
        <v>100</v>
      </c>
      <c r="P64" s="2" t="s">
        <v>100</v>
      </c>
      <c r="Q64" s="2" t="s">
        <v>13</v>
      </c>
      <c r="R64" s="2" t="s">
        <v>14</v>
      </c>
    </row>
    <row r="65" spans="1:18">
      <c r="A65" s="2" t="s">
        <v>92</v>
      </c>
      <c r="B65" s="2" t="s">
        <v>101</v>
      </c>
      <c r="C65" s="2" t="s">
        <v>102</v>
      </c>
      <c r="D65" s="2">
        <v>279.64999999999998</v>
      </c>
      <c r="H65" s="2" t="str">
        <f t="shared" si="0"/>
        <v/>
      </c>
      <c r="J65" s="2">
        <f t="shared" si="1"/>
        <v>0</v>
      </c>
      <c r="P65" s="2" t="s">
        <v>103</v>
      </c>
      <c r="Q65" s="2" t="s">
        <v>13</v>
      </c>
      <c r="R65" s="2" t="s">
        <v>14</v>
      </c>
    </row>
    <row r="66" spans="1:18">
      <c r="A66" s="2" t="s">
        <v>92</v>
      </c>
      <c r="B66" s="2" t="s">
        <v>66</v>
      </c>
      <c r="C66" s="2" t="s">
        <v>67</v>
      </c>
      <c r="D66" s="2">
        <v>-11882.52</v>
      </c>
      <c r="E66" s="2">
        <v>-32251</v>
      </c>
      <c r="G66" s="2">
        <v>-11883</v>
      </c>
      <c r="H66" s="2" t="str">
        <f t="shared" si="0"/>
        <v/>
      </c>
      <c r="J66" s="2">
        <f t="shared" si="1"/>
        <v>-11883</v>
      </c>
      <c r="K66" s="2">
        <v>-11883</v>
      </c>
      <c r="L66" s="2">
        <v>-11883</v>
      </c>
      <c r="M66" s="2">
        <v>-11883</v>
      </c>
      <c r="N66" s="2">
        <v>-11883</v>
      </c>
      <c r="O66" s="2">
        <v>-11883</v>
      </c>
      <c r="Q66" s="2" t="s">
        <v>13</v>
      </c>
      <c r="R66" s="2" t="s">
        <v>14</v>
      </c>
    </row>
    <row r="67" spans="1:18">
      <c r="A67" s="2" t="s">
        <v>104</v>
      </c>
      <c r="B67" s="2" t="s">
        <v>105</v>
      </c>
      <c r="C67" s="2" t="s">
        <v>106</v>
      </c>
      <c r="D67" s="2">
        <v>-96</v>
      </c>
      <c r="E67" s="2">
        <v>-20</v>
      </c>
      <c r="F67" s="2">
        <v>-48</v>
      </c>
      <c r="G67" s="2">
        <v>-20</v>
      </c>
      <c r="H67" s="2" t="str">
        <f t="shared" ref="H67:H130" si="2">IF(ABS(G67)&gt;5000,
      IF(ABS(F67)&lt;&gt;0,
          IF(ABS((F67-G67)/G67*100)&gt;10,"W",""),""),"")</f>
        <v/>
      </c>
      <c r="J67" s="2">
        <f t="shared" ref="J67:J130" si="3">G67+I67</f>
        <v>-20</v>
      </c>
      <c r="K67" s="2">
        <v>-20</v>
      </c>
      <c r="L67" s="2">
        <v>-20</v>
      </c>
      <c r="M67" s="2">
        <v>-20</v>
      </c>
      <c r="N67" s="2">
        <v>-20</v>
      </c>
      <c r="O67" s="2">
        <v>-20</v>
      </c>
      <c r="P67" s="2" t="s">
        <v>107</v>
      </c>
      <c r="Q67" s="2" t="s">
        <v>13</v>
      </c>
      <c r="R67" s="2" t="s">
        <v>14</v>
      </c>
    </row>
    <row r="68" spans="1:18">
      <c r="A68" s="2" t="s">
        <v>104</v>
      </c>
      <c r="B68" s="2" t="s">
        <v>10</v>
      </c>
      <c r="C68" s="2" t="s">
        <v>108</v>
      </c>
      <c r="D68" s="2">
        <v>-480</v>
      </c>
      <c r="E68" s="2">
        <v>-480</v>
      </c>
      <c r="F68" s="2">
        <v>-480</v>
      </c>
      <c r="G68" s="2">
        <v>-480</v>
      </c>
      <c r="H68" s="2" t="str">
        <f t="shared" si="2"/>
        <v/>
      </c>
      <c r="J68" s="2">
        <f t="shared" si="3"/>
        <v>-480</v>
      </c>
      <c r="K68" s="2">
        <v>-480</v>
      </c>
      <c r="L68" s="2">
        <v>-480</v>
      </c>
      <c r="M68" s="2">
        <v>-480</v>
      </c>
      <c r="N68" s="2">
        <v>-480</v>
      </c>
      <c r="O68" s="2">
        <v>-480</v>
      </c>
      <c r="P68" s="2" t="s">
        <v>109</v>
      </c>
      <c r="Q68" s="2" t="s">
        <v>13</v>
      </c>
      <c r="R68" s="2" t="s">
        <v>14</v>
      </c>
    </row>
    <row r="69" spans="1:18">
      <c r="A69" s="2" t="s">
        <v>104</v>
      </c>
      <c r="B69" s="2" t="s">
        <v>10</v>
      </c>
      <c r="C69" s="2" t="s">
        <v>110</v>
      </c>
      <c r="D69" s="2">
        <v>-65.12</v>
      </c>
      <c r="H69" s="2" t="str">
        <f t="shared" si="2"/>
        <v/>
      </c>
      <c r="J69" s="2">
        <f t="shared" si="3"/>
        <v>0</v>
      </c>
      <c r="P69" s="2" t="s">
        <v>111</v>
      </c>
      <c r="Q69" s="2" t="s">
        <v>13</v>
      </c>
      <c r="R69" s="2" t="s">
        <v>14</v>
      </c>
    </row>
    <row r="70" spans="1:18">
      <c r="A70" s="2" t="s">
        <v>104</v>
      </c>
      <c r="B70" s="2" t="s">
        <v>10</v>
      </c>
      <c r="C70" s="2" t="s">
        <v>112</v>
      </c>
      <c r="D70" s="2">
        <v>-40.840000000000003</v>
      </c>
      <c r="H70" s="2" t="str">
        <f t="shared" si="2"/>
        <v/>
      </c>
      <c r="J70" s="2">
        <f t="shared" si="3"/>
        <v>0</v>
      </c>
      <c r="P70" s="2" t="s">
        <v>113</v>
      </c>
      <c r="Q70" s="2" t="s">
        <v>13</v>
      </c>
      <c r="R70" s="2" t="s">
        <v>14</v>
      </c>
    </row>
    <row r="71" spans="1:18">
      <c r="A71" s="2" t="s">
        <v>104</v>
      </c>
      <c r="B71" s="2" t="s">
        <v>10</v>
      </c>
      <c r="C71" s="2" t="s">
        <v>114</v>
      </c>
      <c r="D71" s="2">
        <v>-224.68</v>
      </c>
      <c r="E71" s="2">
        <v>-150</v>
      </c>
      <c r="F71" s="2">
        <v>-159.79</v>
      </c>
      <c r="G71" s="2">
        <v>-150</v>
      </c>
      <c r="H71" s="2" t="str">
        <f t="shared" si="2"/>
        <v/>
      </c>
      <c r="J71" s="2">
        <f t="shared" si="3"/>
        <v>-150</v>
      </c>
      <c r="K71" s="2">
        <v>-150</v>
      </c>
      <c r="L71" s="2">
        <v>-150</v>
      </c>
      <c r="M71" s="2">
        <v>-150</v>
      </c>
      <c r="N71" s="2">
        <v>-150</v>
      </c>
      <c r="O71" s="2">
        <v>-150</v>
      </c>
      <c r="P71" s="2" t="s">
        <v>115</v>
      </c>
      <c r="Q71" s="2" t="s">
        <v>13</v>
      </c>
      <c r="R71" s="2" t="s">
        <v>14</v>
      </c>
    </row>
    <row r="72" spans="1:18">
      <c r="A72" s="2" t="s">
        <v>104</v>
      </c>
      <c r="B72" s="2" t="s">
        <v>18</v>
      </c>
      <c r="C72" s="2" t="s">
        <v>19</v>
      </c>
      <c r="D72" s="2">
        <v>31366.42</v>
      </c>
      <c r="E72" s="2">
        <v>33925</v>
      </c>
      <c r="F72" s="2">
        <v>32087.72</v>
      </c>
      <c r="G72" s="2">
        <v>30136</v>
      </c>
      <c r="H72" s="2" t="str">
        <f t="shared" si="2"/>
        <v/>
      </c>
      <c r="J72" s="2">
        <f t="shared" si="3"/>
        <v>30136</v>
      </c>
      <c r="K72" s="2">
        <v>30136</v>
      </c>
      <c r="L72" s="2">
        <v>30136</v>
      </c>
      <c r="M72" s="2">
        <v>30136</v>
      </c>
      <c r="N72" s="2">
        <v>30136</v>
      </c>
      <c r="O72" s="2">
        <v>30136</v>
      </c>
      <c r="P72" s="2" t="s">
        <v>116</v>
      </c>
      <c r="Q72" s="2" t="s">
        <v>13</v>
      </c>
      <c r="R72" s="2" t="s">
        <v>14</v>
      </c>
    </row>
    <row r="73" spans="1:18">
      <c r="A73" s="2" t="s">
        <v>104</v>
      </c>
      <c r="B73" s="2" t="s">
        <v>18</v>
      </c>
      <c r="C73" s="2" t="s">
        <v>21</v>
      </c>
      <c r="D73" s="2">
        <v>140.84</v>
      </c>
      <c r="E73" s="2">
        <v>150</v>
      </c>
      <c r="F73" s="2">
        <v>131.83000000000001</v>
      </c>
      <c r="G73" s="2">
        <v>150</v>
      </c>
      <c r="H73" s="2" t="str">
        <f t="shared" si="2"/>
        <v/>
      </c>
      <c r="J73" s="2">
        <f t="shared" si="3"/>
        <v>150</v>
      </c>
      <c r="K73" s="2">
        <v>150</v>
      </c>
      <c r="L73" s="2">
        <v>150</v>
      </c>
      <c r="M73" s="2">
        <v>150</v>
      </c>
      <c r="N73" s="2">
        <v>150</v>
      </c>
      <c r="O73" s="2">
        <v>150</v>
      </c>
      <c r="P73" s="2" t="s">
        <v>22</v>
      </c>
      <c r="Q73" s="2" t="s">
        <v>13</v>
      </c>
      <c r="R73" s="2" t="s">
        <v>14</v>
      </c>
    </row>
    <row r="74" spans="1:18">
      <c r="A74" s="2" t="s">
        <v>104</v>
      </c>
      <c r="B74" s="2" t="s">
        <v>18</v>
      </c>
      <c r="C74" s="2" t="s">
        <v>23</v>
      </c>
      <c r="D74" s="2">
        <v>1008.42</v>
      </c>
      <c r="H74" s="2" t="str">
        <f t="shared" si="2"/>
        <v/>
      </c>
      <c r="J74" s="2">
        <f t="shared" si="3"/>
        <v>0</v>
      </c>
      <c r="P74" s="2" t="s">
        <v>117</v>
      </c>
      <c r="Q74" s="2" t="s">
        <v>13</v>
      </c>
      <c r="R74" s="2" t="s">
        <v>14</v>
      </c>
    </row>
    <row r="75" spans="1:18">
      <c r="A75" s="2" t="s">
        <v>104</v>
      </c>
      <c r="B75" s="2" t="s">
        <v>18</v>
      </c>
      <c r="C75" s="2" t="s">
        <v>31</v>
      </c>
      <c r="D75" s="2">
        <v>6349.83</v>
      </c>
      <c r="E75" s="2">
        <v>7250</v>
      </c>
      <c r="F75" s="2">
        <v>6537.19</v>
      </c>
      <c r="G75" s="2">
        <v>6520</v>
      </c>
      <c r="H75" s="2" t="str">
        <f t="shared" si="2"/>
        <v/>
      </c>
      <c r="J75" s="2">
        <f t="shared" si="3"/>
        <v>6520</v>
      </c>
      <c r="K75" s="2">
        <v>6520</v>
      </c>
      <c r="L75" s="2">
        <v>6520</v>
      </c>
      <c r="M75" s="2">
        <v>6520</v>
      </c>
      <c r="N75" s="2">
        <v>6520</v>
      </c>
      <c r="O75" s="2">
        <v>6520</v>
      </c>
      <c r="P75" s="2" t="s">
        <v>20</v>
      </c>
      <c r="Q75" s="2" t="s">
        <v>13</v>
      </c>
      <c r="R75" s="2" t="s">
        <v>14</v>
      </c>
    </row>
    <row r="76" spans="1:18">
      <c r="A76" s="2" t="s">
        <v>104</v>
      </c>
      <c r="B76" s="2" t="s">
        <v>18</v>
      </c>
      <c r="C76" s="2" t="s">
        <v>118</v>
      </c>
      <c r="D76" s="2">
        <v>6046</v>
      </c>
      <c r="E76" s="2">
        <v>6050</v>
      </c>
      <c r="F76" s="2">
        <v>6310.29</v>
      </c>
      <c r="G76" s="2">
        <v>6400</v>
      </c>
      <c r="H76" s="2" t="str">
        <f t="shared" si="2"/>
        <v/>
      </c>
      <c r="J76" s="2">
        <f t="shared" si="3"/>
        <v>6400</v>
      </c>
      <c r="K76" s="2">
        <v>6400</v>
      </c>
      <c r="L76" s="2">
        <v>6400</v>
      </c>
      <c r="M76" s="2">
        <v>6400</v>
      </c>
      <c r="N76" s="2">
        <v>6400</v>
      </c>
      <c r="O76" s="2">
        <v>6400</v>
      </c>
      <c r="P76" s="2" t="s">
        <v>119</v>
      </c>
      <c r="Q76" s="2" t="s">
        <v>13</v>
      </c>
      <c r="R76" s="2" t="s">
        <v>14</v>
      </c>
    </row>
    <row r="77" spans="1:18">
      <c r="A77" s="2" t="s">
        <v>104</v>
      </c>
      <c r="B77" s="2" t="s">
        <v>36</v>
      </c>
      <c r="C77" s="2" t="s">
        <v>37</v>
      </c>
      <c r="D77" s="2">
        <v>7064.96</v>
      </c>
      <c r="E77" s="2">
        <v>12500</v>
      </c>
      <c r="F77" s="2">
        <v>28277.47</v>
      </c>
      <c r="G77" s="2">
        <v>27000</v>
      </c>
      <c r="H77" s="2" t="str">
        <f t="shared" si="2"/>
        <v/>
      </c>
      <c r="J77" s="2">
        <f t="shared" si="3"/>
        <v>27000</v>
      </c>
      <c r="K77" s="2">
        <v>27000</v>
      </c>
      <c r="L77" s="2">
        <v>27000</v>
      </c>
      <c r="M77" s="2">
        <v>27000</v>
      </c>
      <c r="N77" s="2">
        <v>27000</v>
      </c>
      <c r="O77" s="2">
        <v>27000</v>
      </c>
      <c r="P77" s="2" t="s">
        <v>120</v>
      </c>
      <c r="Q77" s="2" t="s">
        <v>13</v>
      </c>
      <c r="R77" s="2" t="s">
        <v>14</v>
      </c>
    </row>
    <row r="78" spans="1:18">
      <c r="A78" s="2" t="s">
        <v>104</v>
      </c>
      <c r="B78" s="2" t="s">
        <v>36</v>
      </c>
      <c r="C78" s="2" t="s">
        <v>39</v>
      </c>
      <c r="D78" s="2">
        <v>41874.51</v>
      </c>
      <c r="E78" s="2">
        <v>64700</v>
      </c>
      <c r="F78" s="2">
        <v>63066.78</v>
      </c>
      <c r="G78" s="2">
        <v>66500</v>
      </c>
      <c r="H78" s="2" t="str">
        <f t="shared" si="2"/>
        <v/>
      </c>
      <c r="J78" s="2">
        <f t="shared" si="3"/>
        <v>66500</v>
      </c>
      <c r="K78" s="2">
        <v>66500</v>
      </c>
      <c r="L78" s="2">
        <v>66500</v>
      </c>
      <c r="M78" s="2">
        <v>66500</v>
      </c>
      <c r="N78" s="2">
        <v>66500</v>
      </c>
      <c r="O78" s="2">
        <v>66500</v>
      </c>
      <c r="P78" s="2" t="s">
        <v>121</v>
      </c>
      <c r="Q78" s="2" t="s">
        <v>13</v>
      </c>
      <c r="R78" s="2" t="s">
        <v>14</v>
      </c>
    </row>
    <row r="79" spans="1:18">
      <c r="A79" s="2" t="s">
        <v>104</v>
      </c>
      <c r="B79" s="2" t="s">
        <v>36</v>
      </c>
      <c r="C79" s="2" t="s">
        <v>41</v>
      </c>
      <c r="D79" s="2">
        <v>2462.1799999999998</v>
      </c>
      <c r="E79" s="2">
        <v>2812</v>
      </c>
      <c r="F79" s="2">
        <v>2634.45</v>
      </c>
      <c r="G79" s="2">
        <v>2423</v>
      </c>
      <c r="H79" s="2" t="str">
        <f t="shared" si="2"/>
        <v/>
      </c>
      <c r="J79" s="2">
        <f t="shared" si="3"/>
        <v>2423</v>
      </c>
      <c r="K79" s="2">
        <v>2423</v>
      </c>
      <c r="L79" s="2">
        <v>2423</v>
      </c>
      <c r="M79" s="2">
        <v>2423</v>
      </c>
      <c r="N79" s="2">
        <v>2423</v>
      </c>
      <c r="O79" s="2">
        <v>2423</v>
      </c>
      <c r="P79" s="2" t="s">
        <v>20</v>
      </c>
      <c r="Q79" s="2" t="s">
        <v>13</v>
      </c>
      <c r="R79" s="2" t="s">
        <v>14</v>
      </c>
    </row>
    <row r="80" spans="1:18">
      <c r="A80" s="2" t="s">
        <v>104</v>
      </c>
      <c r="B80" s="2" t="s">
        <v>42</v>
      </c>
      <c r="C80" s="2" t="s">
        <v>43</v>
      </c>
      <c r="D80" s="2">
        <v>3278.41</v>
      </c>
      <c r="E80" s="2">
        <v>3500</v>
      </c>
      <c r="F80" s="2">
        <v>3771.23</v>
      </c>
      <c r="G80" s="2">
        <v>3500</v>
      </c>
      <c r="H80" s="2" t="str">
        <f t="shared" si="2"/>
        <v/>
      </c>
      <c r="J80" s="2">
        <f t="shared" si="3"/>
        <v>3500</v>
      </c>
      <c r="K80" s="2">
        <v>3500</v>
      </c>
      <c r="L80" s="2">
        <v>3500</v>
      </c>
      <c r="M80" s="2">
        <v>3500</v>
      </c>
      <c r="N80" s="2">
        <v>3500</v>
      </c>
      <c r="O80" s="2">
        <v>3500</v>
      </c>
      <c r="P80" s="2" t="s">
        <v>122</v>
      </c>
      <c r="Q80" s="2" t="s">
        <v>13</v>
      </c>
      <c r="R80" s="2" t="s">
        <v>14</v>
      </c>
    </row>
    <row r="81" spans="1:18">
      <c r="A81" s="2" t="s">
        <v>104</v>
      </c>
      <c r="B81" s="2" t="s">
        <v>42</v>
      </c>
      <c r="C81" s="2" t="s">
        <v>45</v>
      </c>
      <c r="F81" s="2">
        <v>165</v>
      </c>
      <c r="H81" s="2" t="str">
        <f t="shared" si="2"/>
        <v/>
      </c>
      <c r="J81" s="2">
        <f t="shared" si="3"/>
        <v>0</v>
      </c>
      <c r="P81" s="2" t="s">
        <v>123</v>
      </c>
      <c r="Q81" s="2" t="s">
        <v>13</v>
      </c>
      <c r="R81" s="2" t="s">
        <v>14</v>
      </c>
    </row>
    <row r="82" spans="1:18">
      <c r="A82" s="2" t="s">
        <v>104</v>
      </c>
      <c r="B82" s="2" t="s">
        <v>42</v>
      </c>
      <c r="C82" s="2" t="s">
        <v>124</v>
      </c>
      <c r="D82" s="2">
        <v>670.56</v>
      </c>
      <c r="E82" s="2">
        <v>700</v>
      </c>
      <c r="F82" s="2">
        <v>696.33</v>
      </c>
      <c r="G82" s="2">
        <v>700</v>
      </c>
      <c r="H82" s="2" t="str">
        <f t="shared" si="2"/>
        <v/>
      </c>
      <c r="J82" s="2">
        <f t="shared" si="3"/>
        <v>700</v>
      </c>
      <c r="K82" s="2">
        <v>700</v>
      </c>
      <c r="L82" s="2">
        <v>700</v>
      </c>
      <c r="M82" s="2">
        <v>700</v>
      </c>
      <c r="N82" s="2">
        <v>700</v>
      </c>
      <c r="O82" s="2">
        <v>700</v>
      </c>
      <c r="P82" s="2" t="s">
        <v>125</v>
      </c>
      <c r="Q82" s="2" t="s">
        <v>13</v>
      </c>
      <c r="R82" s="2" t="s">
        <v>14</v>
      </c>
    </row>
    <row r="83" spans="1:18">
      <c r="A83" s="2" t="s">
        <v>104</v>
      </c>
      <c r="B83" s="2" t="s">
        <v>42</v>
      </c>
      <c r="C83" s="2" t="s">
        <v>126</v>
      </c>
      <c r="D83" s="2">
        <v>1072.8599999999999</v>
      </c>
      <c r="H83" s="2" t="str">
        <f t="shared" si="2"/>
        <v/>
      </c>
      <c r="J83" s="2">
        <f t="shared" si="3"/>
        <v>0</v>
      </c>
      <c r="P83" s="2" t="s">
        <v>127</v>
      </c>
      <c r="Q83" s="2" t="s">
        <v>13</v>
      </c>
      <c r="R83" s="2" t="s">
        <v>14</v>
      </c>
    </row>
    <row r="84" spans="1:18">
      <c r="A84" s="2" t="s">
        <v>104</v>
      </c>
      <c r="B84" s="2" t="s">
        <v>42</v>
      </c>
      <c r="C84" s="2" t="s">
        <v>128</v>
      </c>
      <c r="D84" s="2">
        <v>719.02</v>
      </c>
      <c r="E84" s="2">
        <v>700</v>
      </c>
      <c r="F84" s="2">
        <v>1001.39</v>
      </c>
      <c r="G84" s="2">
        <v>900</v>
      </c>
      <c r="H84" s="2" t="str">
        <f t="shared" si="2"/>
        <v/>
      </c>
      <c r="J84" s="2">
        <f t="shared" si="3"/>
        <v>900</v>
      </c>
      <c r="K84" s="2">
        <v>900</v>
      </c>
      <c r="L84" s="2">
        <v>900</v>
      </c>
      <c r="M84" s="2">
        <v>900</v>
      </c>
      <c r="N84" s="2">
        <v>900</v>
      </c>
      <c r="O84" s="2">
        <v>900</v>
      </c>
      <c r="P84" s="2" t="s">
        <v>129</v>
      </c>
      <c r="Q84" s="2" t="s">
        <v>13</v>
      </c>
      <c r="R84" s="2" t="s">
        <v>14</v>
      </c>
    </row>
    <row r="85" spans="1:18">
      <c r="A85" s="2" t="s">
        <v>104</v>
      </c>
      <c r="B85" s="2" t="s">
        <v>42</v>
      </c>
      <c r="C85" s="2" t="s">
        <v>130</v>
      </c>
      <c r="D85" s="2">
        <v>4803.38</v>
      </c>
      <c r="E85" s="2">
        <v>7000</v>
      </c>
      <c r="F85" s="2">
        <v>4802.88</v>
      </c>
      <c r="G85" s="2">
        <v>5000</v>
      </c>
      <c r="H85" s="2" t="str">
        <f t="shared" si="2"/>
        <v/>
      </c>
      <c r="J85" s="2">
        <f t="shared" si="3"/>
        <v>5000</v>
      </c>
      <c r="K85" s="2">
        <v>5000</v>
      </c>
      <c r="L85" s="2">
        <v>5000</v>
      </c>
      <c r="M85" s="2">
        <v>5000</v>
      </c>
      <c r="N85" s="2">
        <v>5000</v>
      </c>
      <c r="O85" s="2">
        <v>5000</v>
      </c>
      <c r="P85" s="2" t="s">
        <v>131</v>
      </c>
      <c r="Q85" s="2" t="s">
        <v>13</v>
      </c>
      <c r="R85" s="2" t="s">
        <v>14</v>
      </c>
    </row>
    <row r="86" spans="1:18">
      <c r="A86" s="2" t="s">
        <v>104</v>
      </c>
      <c r="B86" s="2" t="s">
        <v>42</v>
      </c>
      <c r="C86" s="2" t="s">
        <v>132</v>
      </c>
      <c r="D86" s="2">
        <v>377.4</v>
      </c>
      <c r="E86" s="2">
        <v>400</v>
      </c>
      <c r="F86" s="2">
        <v>335.17</v>
      </c>
      <c r="G86" s="2">
        <v>400</v>
      </c>
      <c r="H86" s="2" t="str">
        <f t="shared" si="2"/>
        <v/>
      </c>
      <c r="J86" s="2">
        <f t="shared" si="3"/>
        <v>400</v>
      </c>
      <c r="K86" s="2">
        <v>400</v>
      </c>
      <c r="L86" s="2">
        <v>400</v>
      </c>
      <c r="M86" s="2">
        <v>400</v>
      </c>
      <c r="N86" s="2">
        <v>400</v>
      </c>
      <c r="O86" s="2">
        <v>400</v>
      </c>
      <c r="P86" s="2" t="s">
        <v>133</v>
      </c>
      <c r="Q86" s="2" t="s">
        <v>13</v>
      </c>
      <c r="R86" s="2" t="s">
        <v>14</v>
      </c>
    </row>
    <row r="87" spans="1:18">
      <c r="A87" s="2" t="s">
        <v>104</v>
      </c>
      <c r="B87" s="2" t="s">
        <v>42</v>
      </c>
      <c r="C87" s="2" t="s">
        <v>134</v>
      </c>
      <c r="D87" s="2">
        <v>112</v>
      </c>
      <c r="E87" s="2">
        <v>100</v>
      </c>
      <c r="F87" s="2">
        <v>96</v>
      </c>
      <c r="G87" s="2">
        <v>100</v>
      </c>
      <c r="H87" s="2" t="str">
        <f t="shared" si="2"/>
        <v/>
      </c>
      <c r="J87" s="2">
        <f t="shared" si="3"/>
        <v>100</v>
      </c>
      <c r="K87" s="2">
        <v>100</v>
      </c>
      <c r="L87" s="2">
        <v>100</v>
      </c>
      <c r="M87" s="2">
        <v>100</v>
      </c>
      <c r="N87" s="2">
        <v>100</v>
      </c>
      <c r="O87" s="2">
        <v>100</v>
      </c>
      <c r="P87" s="2" t="s">
        <v>135</v>
      </c>
      <c r="Q87" s="2" t="s">
        <v>13</v>
      </c>
      <c r="R87" s="2" t="s">
        <v>14</v>
      </c>
    </row>
    <row r="88" spans="1:18">
      <c r="A88" s="2" t="s">
        <v>104</v>
      </c>
      <c r="B88" s="2" t="s">
        <v>42</v>
      </c>
      <c r="C88" s="2" t="s">
        <v>136</v>
      </c>
      <c r="D88" s="2">
        <v>18875</v>
      </c>
      <c r="E88" s="2">
        <v>19800</v>
      </c>
      <c r="F88" s="2">
        <v>19882.5</v>
      </c>
      <c r="G88" s="2">
        <v>19800</v>
      </c>
      <c r="H88" s="2" t="str">
        <f t="shared" si="2"/>
        <v/>
      </c>
      <c r="J88" s="2">
        <f t="shared" si="3"/>
        <v>19800</v>
      </c>
      <c r="K88" s="2">
        <v>19800</v>
      </c>
      <c r="L88" s="2">
        <v>19800</v>
      </c>
      <c r="M88" s="2">
        <v>19800</v>
      </c>
      <c r="N88" s="2">
        <v>19800</v>
      </c>
      <c r="O88" s="2">
        <v>19800</v>
      </c>
      <c r="P88" s="2" t="s">
        <v>137</v>
      </c>
      <c r="Q88" s="2" t="s">
        <v>13</v>
      </c>
      <c r="R88" s="2" t="s">
        <v>14</v>
      </c>
    </row>
    <row r="89" spans="1:18">
      <c r="A89" s="2" t="s">
        <v>104</v>
      </c>
      <c r="B89" s="2" t="s">
        <v>42</v>
      </c>
      <c r="C89" s="2" t="s">
        <v>138</v>
      </c>
      <c r="D89" s="2">
        <v>3591.64</v>
      </c>
      <c r="E89" s="2">
        <v>4200</v>
      </c>
      <c r="F89" s="2">
        <v>4076</v>
      </c>
      <c r="G89" s="2">
        <v>3600</v>
      </c>
      <c r="H89" s="2" t="str">
        <f t="shared" si="2"/>
        <v/>
      </c>
      <c r="J89" s="2">
        <f t="shared" si="3"/>
        <v>3600</v>
      </c>
      <c r="K89" s="2">
        <v>3600</v>
      </c>
      <c r="L89" s="2">
        <v>3600</v>
      </c>
      <c r="M89" s="2">
        <v>3600</v>
      </c>
      <c r="N89" s="2">
        <v>3600</v>
      </c>
      <c r="O89" s="2">
        <v>3600</v>
      </c>
      <c r="P89" s="2" t="s">
        <v>139</v>
      </c>
      <c r="Q89" s="2" t="s">
        <v>13</v>
      </c>
      <c r="R89" s="2" t="s">
        <v>14</v>
      </c>
    </row>
    <row r="90" spans="1:18">
      <c r="A90" s="2" t="s">
        <v>104</v>
      </c>
      <c r="B90" s="2" t="s">
        <v>42</v>
      </c>
      <c r="C90" s="2" t="s">
        <v>81</v>
      </c>
      <c r="D90" s="2">
        <v>796.55</v>
      </c>
      <c r="E90" s="2">
        <v>700</v>
      </c>
      <c r="F90" s="2">
        <v>285.45</v>
      </c>
      <c r="G90" s="2">
        <v>700</v>
      </c>
      <c r="H90" s="2" t="str">
        <f t="shared" si="2"/>
        <v/>
      </c>
      <c r="J90" s="2">
        <f t="shared" si="3"/>
        <v>700</v>
      </c>
      <c r="K90" s="2">
        <v>700</v>
      </c>
      <c r="L90" s="2">
        <v>700</v>
      </c>
      <c r="M90" s="2">
        <v>700</v>
      </c>
      <c r="N90" s="2">
        <v>700</v>
      </c>
      <c r="O90" s="2">
        <v>700</v>
      </c>
      <c r="P90" s="2" t="s">
        <v>140</v>
      </c>
      <c r="Q90" s="2" t="s">
        <v>13</v>
      </c>
      <c r="R90" s="2" t="s">
        <v>14</v>
      </c>
    </row>
    <row r="91" spans="1:18">
      <c r="A91" s="2" t="s">
        <v>104</v>
      </c>
      <c r="B91" s="2" t="s">
        <v>42</v>
      </c>
      <c r="C91" s="2" t="s">
        <v>50</v>
      </c>
      <c r="D91" s="2">
        <v>1697.97</v>
      </c>
      <c r="E91" s="2">
        <v>3000</v>
      </c>
      <c r="F91" s="2">
        <v>1315.17</v>
      </c>
      <c r="G91" s="2">
        <v>3000</v>
      </c>
      <c r="H91" s="2" t="str">
        <f t="shared" si="2"/>
        <v/>
      </c>
      <c r="J91" s="2">
        <f t="shared" si="3"/>
        <v>3000</v>
      </c>
      <c r="K91" s="2">
        <v>3000</v>
      </c>
      <c r="L91" s="2">
        <v>3000</v>
      </c>
      <c r="M91" s="2">
        <v>3000</v>
      </c>
      <c r="N91" s="2">
        <v>3000</v>
      </c>
      <c r="O91" s="2">
        <v>3000</v>
      </c>
      <c r="P91" s="2" t="s">
        <v>141</v>
      </c>
      <c r="Q91" s="2" t="s">
        <v>13</v>
      </c>
      <c r="R91" s="2" t="s">
        <v>14</v>
      </c>
    </row>
    <row r="92" spans="1:18">
      <c r="A92" s="2" t="s">
        <v>104</v>
      </c>
      <c r="B92" s="2" t="s">
        <v>42</v>
      </c>
      <c r="C92" s="2" t="s">
        <v>142</v>
      </c>
      <c r="D92" s="2">
        <v>2855.83</v>
      </c>
      <c r="E92" s="2">
        <v>2800</v>
      </c>
      <c r="F92" s="2">
        <v>3088.89</v>
      </c>
      <c r="G92" s="2">
        <v>3000</v>
      </c>
      <c r="H92" s="2" t="str">
        <f t="shared" si="2"/>
        <v/>
      </c>
      <c r="J92" s="2">
        <f t="shared" si="3"/>
        <v>3000</v>
      </c>
      <c r="K92" s="2">
        <v>3000</v>
      </c>
      <c r="L92" s="2">
        <v>3000</v>
      </c>
      <c r="M92" s="2">
        <v>3000</v>
      </c>
      <c r="N92" s="2">
        <v>3000</v>
      </c>
      <c r="O92" s="2">
        <v>3000</v>
      </c>
      <c r="P92" s="2" t="s">
        <v>143</v>
      </c>
      <c r="Q92" s="2" t="s">
        <v>13</v>
      </c>
      <c r="R92" s="2" t="s">
        <v>14</v>
      </c>
    </row>
    <row r="93" spans="1:18">
      <c r="A93" s="2" t="s">
        <v>104</v>
      </c>
      <c r="B93" s="2" t="s">
        <v>42</v>
      </c>
      <c r="C93" s="2" t="s">
        <v>144</v>
      </c>
      <c r="D93" s="2">
        <v>20.37</v>
      </c>
      <c r="H93" s="2" t="str">
        <f t="shared" si="2"/>
        <v/>
      </c>
      <c r="J93" s="2">
        <f t="shared" si="3"/>
        <v>0</v>
      </c>
      <c r="P93" s="2" t="s">
        <v>145</v>
      </c>
      <c r="Q93" s="2" t="s">
        <v>13</v>
      </c>
      <c r="R93" s="2" t="s">
        <v>14</v>
      </c>
    </row>
    <row r="94" spans="1:18">
      <c r="A94" s="2" t="s">
        <v>104</v>
      </c>
      <c r="B94" s="2" t="s">
        <v>42</v>
      </c>
      <c r="C94" s="2" t="s">
        <v>58</v>
      </c>
      <c r="D94" s="2">
        <v>884.1</v>
      </c>
      <c r="E94" s="2">
        <v>500</v>
      </c>
      <c r="G94" s="2">
        <v>500</v>
      </c>
      <c r="H94" s="2" t="str">
        <f t="shared" si="2"/>
        <v/>
      </c>
      <c r="J94" s="2">
        <f t="shared" si="3"/>
        <v>500</v>
      </c>
      <c r="K94" s="2">
        <v>500</v>
      </c>
      <c r="L94" s="2">
        <v>500</v>
      </c>
      <c r="M94" s="2">
        <v>500</v>
      </c>
      <c r="N94" s="2">
        <v>500</v>
      </c>
      <c r="O94" s="2">
        <v>500</v>
      </c>
      <c r="P94" s="2" t="s">
        <v>146</v>
      </c>
      <c r="Q94" s="2" t="s">
        <v>13</v>
      </c>
      <c r="R94" s="2" t="s">
        <v>14</v>
      </c>
    </row>
    <row r="95" spans="1:18">
      <c r="A95" s="2" t="s">
        <v>104</v>
      </c>
      <c r="B95" s="2" t="s">
        <v>42</v>
      </c>
      <c r="C95" s="2" t="s">
        <v>147</v>
      </c>
      <c r="D95" s="2">
        <v>18771.97</v>
      </c>
      <c r="E95" s="2">
        <v>18800</v>
      </c>
      <c r="F95" s="2">
        <v>19324.87</v>
      </c>
      <c r="G95" s="2">
        <v>20000</v>
      </c>
      <c r="H95" s="2" t="str">
        <f t="shared" si="2"/>
        <v/>
      </c>
      <c r="J95" s="2">
        <f t="shared" si="3"/>
        <v>20000</v>
      </c>
      <c r="K95" s="2">
        <v>20000</v>
      </c>
      <c r="L95" s="2">
        <v>20000</v>
      </c>
      <c r="M95" s="2">
        <v>20000</v>
      </c>
      <c r="N95" s="2">
        <v>20000</v>
      </c>
      <c r="O95" s="2">
        <v>20000</v>
      </c>
      <c r="P95" s="2" t="s">
        <v>148</v>
      </c>
      <c r="Q95" s="2" t="s">
        <v>13</v>
      </c>
      <c r="R95" s="2" t="s">
        <v>14</v>
      </c>
    </row>
    <row r="96" spans="1:18">
      <c r="A96" s="2" t="s">
        <v>104</v>
      </c>
      <c r="B96" s="2" t="s">
        <v>42</v>
      </c>
      <c r="C96" s="2" t="s">
        <v>149</v>
      </c>
      <c r="D96" s="2">
        <v>6123.11</v>
      </c>
      <c r="E96" s="2">
        <v>6150</v>
      </c>
      <c r="F96" s="2">
        <v>6650.1</v>
      </c>
      <c r="G96" s="2">
        <v>6700</v>
      </c>
      <c r="H96" s="2" t="str">
        <f t="shared" si="2"/>
        <v/>
      </c>
      <c r="J96" s="2">
        <f t="shared" si="3"/>
        <v>6700</v>
      </c>
      <c r="K96" s="2">
        <v>6700</v>
      </c>
      <c r="L96" s="2">
        <v>6700</v>
      </c>
      <c r="M96" s="2">
        <v>6700</v>
      </c>
      <c r="N96" s="2">
        <v>6700</v>
      </c>
      <c r="O96" s="2">
        <v>6700</v>
      </c>
      <c r="P96" s="2" t="s">
        <v>150</v>
      </c>
      <c r="Q96" s="2" t="s">
        <v>13</v>
      </c>
      <c r="R96" s="2" t="s">
        <v>14</v>
      </c>
    </row>
    <row r="97" spans="1:18">
      <c r="A97" s="2" t="s">
        <v>104</v>
      </c>
      <c r="B97" s="2" t="s">
        <v>42</v>
      </c>
      <c r="C97" s="2" t="s">
        <v>151</v>
      </c>
      <c r="D97" s="2">
        <v>11</v>
      </c>
      <c r="H97" s="2" t="str">
        <f t="shared" si="2"/>
        <v/>
      </c>
      <c r="J97" s="2">
        <f t="shared" si="3"/>
        <v>0</v>
      </c>
      <c r="P97" s="2" t="s">
        <v>152</v>
      </c>
      <c r="Q97" s="2" t="s">
        <v>13</v>
      </c>
      <c r="R97" s="2" t="s">
        <v>14</v>
      </c>
    </row>
    <row r="98" spans="1:18">
      <c r="A98" s="2" t="s">
        <v>104</v>
      </c>
      <c r="B98" s="2" t="s">
        <v>42</v>
      </c>
      <c r="C98" s="2" t="s">
        <v>153</v>
      </c>
      <c r="D98" s="2">
        <v>22.8</v>
      </c>
      <c r="H98" s="2" t="str">
        <f t="shared" si="2"/>
        <v/>
      </c>
      <c r="J98" s="2">
        <f t="shared" si="3"/>
        <v>0</v>
      </c>
      <c r="P98" s="2" t="s">
        <v>154</v>
      </c>
      <c r="Q98" s="2" t="s">
        <v>13</v>
      </c>
      <c r="R98" s="2" t="s">
        <v>14</v>
      </c>
    </row>
    <row r="99" spans="1:18">
      <c r="A99" s="2" t="s">
        <v>104</v>
      </c>
      <c r="B99" s="2" t="s">
        <v>63</v>
      </c>
      <c r="C99" s="2" t="s">
        <v>155</v>
      </c>
      <c r="D99" s="2">
        <v>5086.8</v>
      </c>
      <c r="E99" s="2">
        <v>5300</v>
      </c>
      <c r="F99" s="2">
        <v>5431.42</v>
      </c>
      <c r="G99" s="2">
        <v>5500</v>
      </c>
      <c r="H99" s="2" t="str">
        <f t="shared" si="2"/>
        <v/>
      </c>
      <c r="J99" s="2">
        <f t="shared" si="3"/>
        <v>5500</v>
      </c>
      <c r="K99" s="2">
        <v>5500</v>
      </c>
      <c r="L99" s="2">
        <v>5500</v>
      </c>
      <c r="M99" s="2">
        <v>5500</v>
      </c>
      <c r="N99" s="2">
        <v>5500</v>
      </c>
      <c r="O99" s="2">
        <v>5500</v>
      </c>
      <c r="P99" s="2" t="s">
        <v>156</v>
      </c>
      <c r="Q99" s="2" t="s">
        <v>13</v>
      </c>
      <c r="R99" s="2" t="s">
        <v>14</v>
      </c>
    </row>
    <row r="100" spans="1:18">
      <c r="A100" s="2" t="s">
        <v>104</v>
      </c>
      <c r="B100" s="2" t="s">
        <v>63</v>
      </c>
      <c r="C100" s="2" t="s">
        <v>157</v>
      </c>
      <c r="D100" s="2">
        <v>5076.72</v>
      </c>
      <c r="E100" s="2">
        <v>5200</v>
      </c>
      <c r="F100" s="2">
        <v>5601.81</v>
      </c>
      <c r="G100" s="2">
        <v>5600</v>
      </c>
      <c r="H100" s="2" t="str">
        <f t="shared" si="2"/>
        <v/>
      </c>
      <c r="J100" s="2">
        <f t="shared" si="3"/>
        <v>5600</v>
      </c>
      <c r="K100" s="2">
        <v>5600</v>
      </c>
      <c r="L100" s="2">
        <v>5600</v>
      </c>
      <c r="M100" s="2">
        <v>5600</v>
      </c>
      <c r="N100" s="2">
        <v>5600</v>
      </c>
      <c r="O100" s="2">
        <v>5600</v>
      </c>
      <c r="P100" s="2" t="s">
        <v>158</v>
      </c>
      <c r="Q100" s="2" t="s">
        <v>13</v>
      </c>
      <c r="R100" s="2" t="s">
        <v>14</v>
      </c>
    </row>
    <row r="101" spans="1:18">
      <c r="A101" s="2" t="s">
        <v>104</v>
      </c>
      <c r="B101" s="2" t="s">
        <v>159</v>
      </c>
      <c r="C101" s="2" t="s">
        <v>160</v>
      </c>
      <c r="F101" s="2">
        <v>-113.18</v>
      </c>
      <c r="H101" s="2" t="str">
        <f t="shared" si="2"/>
        <v/>
      </c>
      <c r="J101" s="2">
        <f t="shared" si="3"/>
        <v>0</v>
      </c>
      <c r="P101" s="2" t="s">
        <v>161</v>
      </c>
      <c r="Q101" s="2" t="s">
        <v>13</v>
      </c>
      <c r="R101" s="2" t="s">
        <v>14</v>
      </c>
    </row>
    <row r="102" spans="1:18">
      <c r="A102" s="2" t="s">
        <v>104</v>
      </c>
      <c r="B102" s="2" t="s">
        <v>101</v>
      </c>
      <c r="C102" s="2" t="s">
        <v>102</v>
      </c>
      <c r="D102" s="2">
        <v>551.79999999999995</v>
      </c>
      <c r="F102" s="2">
        <v>-107.08</v>
      </c>
      <c r="H102" s="2" t="str">
        <f t="shared" si="2"/>
        <v/>
      </c>
      <c r="J102" s="2">
        <f t="shared" si="3"/>
        <v>0</v>
      </c>
      <c r="P102" s="2" t="s">
        <v>162</v>
      </c>
      <c r="Q102" s="2" t="s">
        <v>13</v>
      </c>
      <c r="R102" s="2" t="s">
        <v>14</v>
      </c>
    </row>
    <row r="103" spans="1:18">
      <c r="A103" s="2" t="s">
        <v>104</v>
      </c>
      <c r="B103" s="2" t="s">
        <v>66</v>
      </c>
      <c r="C103" s="2" t="s">
        <v>67</v>
      </c>
      <c r="D103" s="2">
        <v>-172292.33</v>
      </c>
      <c r="E103" s="2">
        <v>-166346</v>
      </c>
      <c r="G103" s="2">
        <v>-172292</v>
      </c>
      <c r="H103" s="2" t="str">
        <f t="shared" si="2"/>
        <v/>
      </c>
      <c r="J103" s="2">
        <f t="shared" si="3"/>
        <v>-172292</v>
      </c>
      <c r="K103" s="2">
        <v>-172292</v>
      </c>
      <c r="L103" s="2">
        <v>-172292</v>
      </c>
      <c r="M103" s="2">
        <v>-172292</v>
      </c>
      <c r="N103" s="2">
        <v>-172292</v>
      </c>
      <c r="O103" s="2">
        <v>-172292</v>
      </c>
      <c r="Q103" s="2" t="s">
        <v>13</v>
      </c>
      <c r="R103" s="2" t="s">
        <v>14</v>
      </c>
    </row>
    <row r="104" spans="1:18">
      <c r="A104" s="2" t="s">
        <v>163</v>
      </c>
      <c r="B104" s="2" t="s">
        <v>10</v>
      </c>
      <c r="C104" s="2" t="s">
        <v>112</v>
      </c>
      <c r="D104" s="2">
        <v>-132</v>
      </c>
      <c r="F104" s="2">
        <v>-126</v>
      </c>
      <c r="H104" s="2" t="str">
        <f t="shared" si="2"/>
        <v/>
      </c>
      <c r="J104" s="2">
        <f t="shared" si="3"/>
        <v>0</v>
      </c>
      <c r="P104" s="2" t="s">
        <v>164</v>
      </c>
      <c r="Q104" s="2" t="s">
        <v>13</v>
      </c>
      <c r="R104" s="2" t="s">
        <v>14</v>
      </c>
    </row>
    <row r="105" spans="1:18">
      <c r="A105" s="2" t="s">
        <v>163</v>
      </c>
      <c r="B105" s="2" t="s">
        <v>18</v>
      </c>
      <c r="C105" s="2" t="s">
        <v>19</v>
      </c>
      <c r="D105" s="2">
        <v>25393.97</v>
      </c>
      <c r="E105" s="2">
        <v>27059</v>
      </c>
      <c r="F105" s="2">
        <v>24265.91</v>
      </c>
      <c r="G105" s="2">
        <v>55878</v>
      </c>
      <c r="H105" s="2" t="str">
        <f t="shared" si="2"/>
        <v>W</v>
      </c>
      <c r="J105" s="2">
        <f t="shared" si="3"/>
        <v>55878</v>
      </c>
      <c r="K105" s="2">
        <v>55878</v>
      </c>
      <c r="L105" s="2">
        <v>55878</v>
      </c>
      <c r="M105" s="2">
        <v>55878</v>
      </c>
      <c r="N105" s="2">
        <v>55878</v>
      </c>
      <c r="O105" s="2">
        <v>55878</v>
      </c>
      <c r="P105" s="2" t="s">
        <v>20</v>
      </c>
      <c r="Q105" s="2" t="s">
        <v>13</v>
      </c>
      <c r="R105" s="2" t="s">
        <v>14</v>
      </c>
    </row>
    <row r="106" spans="1:18">
      <c r="A106" s="2" t="s">
        <v>163</v>
      </c>
      <c r="B106" s="2" t="s">
        <v>18</v>
      </c>
      <c r="C106" s="2" t="s">
        <v>21</v>
      </c>
      <c r="D106" s="2">
        <v>108.2</v>
      </c>
      <c r="E106" s="2">
        <v>120</v>
      </c>
      <c r="F106" s="2">
        <v>69.06</v>
      </c>
      <c r="G106" s="2">
        <v>80</v>
      </c>
      <c r="H106" s="2" t="str">
        <f t="shared" si="2"/>
        <v/>
      </c>
      <c r="J106" s="2">
        <f t="shared" si="3"/>
        <v>80</v>
      </c>
      <c r="K106" s="2">
        <v>80</v>
      </c>
      <c r="L106" s="2">
        <v>80</v>
      </c>
      <c r="M106" s="2">
        <v>80</v>
      </c>
      <c r="N106" s="2">
        <v>80</v>
      </c>
      <c r="O106" s="2">
        <v>80</v>
      </c>
      <c r="P106" s="2" t="s">
        <v>22</v>
      </c>
      <c r="Q106" s="2" t="s">
        <v>13</v>
      </c>
      <c r="R106" s="2" t="s">
        <v>14</v>
      </c>
    </row>
    <row r="107" spans="1:18">
      <c r="A107" s="2" t="s">
        <v>163</v>
      </c>
      <c r="B107" s="2" t="s">
        <v>18</v>
      </c>
      <c r="C107" s="2" t="s">
        <v>23</v>
      </c>
      <c r="D107" s="2">
        <v>365.17</v>
      </c>
      <c r="H107" s="2" t="str">
        <f t="shared" si="2"/>
        <v/>
      </c>
      <c r="J107" s="2">
        <f t="shared" si="3"/>
        <v>0</v>
      </c>
      <c r="P107" s="2" t="s">
        <v>24</v>
      </c>
      <c r="Q107" s="2" t="s">
        <v>13</v>
      </c>
      <c r="R107" s="2" t="s">
        <v>14</v>
      </c>
    </row>
    <row r="108" spans="1:18">
      <c r="A108" s="2" t="s">
        <v>163</v>
      </c>
      <c r="B108" s="2" t="s">
        <v>18</v>
      </c>
      <c r="C108" s="2" t="s">
        <v>25</v>
      </c>
      <c r="D108" s="2">
        <v>-16.420000000000002</v>
      </c>
      <c r="H108" s="2" t="str">
        <f t="shared" si="2"/>
        <v/>
      </c>
      <c r="J108" s="2">
        <f t="shared" si="3"/>
        <v>0</v>
      </c>
      <c r="P108" s="2" t="s">
        <v>165</v>
      </c>
      <c r="Q108" s="2" t="s">
        <v>13</v>
      </c>
      <c r="R108" s="2" t="s">
        <v>14</v>
      </c>
    </row>
    <row r="109" spans="1:18">
      <c r="A109" s="2" t="s">
        <v>163</v>
      </c>
      <c r="B109" s="2" t="s">
        <v>18</v>
      </c>
      <c r="C109" s="2" t="s">
        <v>31</v>
      </c>
      <c r="D109" s="2">
        <v>5157.55</v>
      </c>
      <c r="E109" s="2">
        <v>5788</v>
      </c>
      <c r="F109" s="2">
        <v>5252.86</v>
      </c>
      <c r="G109" s="2">
        <v>12571</v>
      </c>
      <c r="H109" s="2" t="str">
        <f t="shared" si="2"/>
        <v>W</v>
      </c>
      <c r="J109" s="2">
        <f t="shared" si="3"/>
        <v>12571</v>
      </c>
      <c r="K109" s="2">
        <v>12571</v>
      </c>
      <c r="L109" s="2">
        <v>12571</v>
      </c>
      <c r="M109" s="2">
        <v>12571</v>
      </c>
      <c r="N109" s="2">
        <v>12571</v>
      </c>
      <c r="O109" s="2">
        <v>12571</v>
      </c>
      <c r="P109" s="2" t="s">
        <v>20</v>
      </c>
      <c r="Q109" s="2" t="s">
        <v>13</v>
      </c>
      <c r="R109" s="2" t="s">
        <v>14</v>
      </c>
    </row>
    <row r="110" spans="1:18">
      <c r="A110" s="2" t="s">
        <v>163</v>
      </c>
      <c r="B110" s="2" t="s">
        <v>18</v>
      </c>
      <c r="C110" s="2" t="s">
        <v>32</v>
      </c>
      <c r="D110" s="2">
        <v>16.420000000000002</v>
      </c>
      <c r="H110" s="2" t="str">
        <f t="shared" si="2"/>
        <v/>
      </c>
      <c r="J110" s="2">
        <f t="shared" si="3"/>
        <v>0</v>
      </c>
      <c r="P110" s="2" t="s">
        <v>165</v>
      </c>
      <c r="Q110" s="2" t="s">
        <v>13</v>
      </c>
      <c r="R110" s="2" t="s">
        <v>14</v>
      </c>
    </row>
    <row r="111" spans="1:18">
      <c r="A111" s="2" t="s">
        <v>163</v>
      </c>
      <c r="B111" s="2" t="s">
        <v>18</v>
      </c>
      <c r="C111" s="2" t="s">
        <v>93</v>
      </c>
      <c r="F111" s="2">
        <v>160.37</v>
      </c>
      <c r="H111" s="2" t="str">
        <f t="shared" si="2"/>
        <v/>
      </c>
      <c r="J111" s="2">
        <f t="shared" si="3"/>
        <v>0</v>
      </c>
      <c r="P111" s="2" t="s">
        <v>166</v>
      </c>
      <c r="Q111" s="2" t="s">
        <v>13</v>
      </c>
      <c r="R111" s="2" t="s">
        <v>14</v>
      </c>
    </row>
    <row r="112" spans="1:18">
      <c r="A112" s="2" t="s">
        <v>163</v>
      </c>
      <c r="B112" s="2" t="s">
        <v>36</v>
      </c>
      <c r="C112" s="2" t="s">
        <v>41</v>
      </c>
      <c r="D112" s="2">
        <v>1718</v>
      </c>
      <c r="E112" s="2">
        <v>2145</v>
      </c>
      <c r="F112" s="2">
        <v>1923.05</v>
      </c>
      <c r="G112" s="2">
        <v>4458</v>
      </c>
      <c r="H112" s="2" t="str">
        <f t="shared" si="2"/>
        <v/>
      </c>
      <c r="J112" s="2">
        <f t="shared" si="3"/>
        <v>4458</v>
      </c>
      <c r="K112" s="2">
        <v>4458</v>
      </c>
      <c r="L112" s="2">
        <v>4458</v>
      </c>
      <c r="M112" s="2">
        <v>4458</v>
      </c>
      <c r="N112" s="2">
        <v>4458</v>
      </c>
      <c r="O112" s="2">
        <v>4458</v>
      </c>
      <c r="P112" s="2" t="s">
        <v>20</v>
      </c>
      <c r="Q112" s="2" t="s">
        <v>13</v>
      </c>
      <c r="R112" s="2" t="s">
        <v>14</v>
      </c>
    </row>
    <row r="113" spans="1:18">
      <c r="A113" s="2" t="s">
        <v>163</v>
      </c>
      <c r="B113" s="2" t="s">
        <v>42</v>
      </c>
      <c r="C113" s="2" t="s">
        <v>43</v>
      </c>
      <c r="D113" s="2">
        <v>1054.51</v>
      </c>
      <c r="E113" s="2">
        <v>1300</v>
      </c>
      <c r="F113" s="2">
        <v>535.91</v>
      </c>
      <c r="G113" s="2">
        <v>1300</v>
      </c>
      <c r="H113" s="2" t="str">
        <f t="shared" si="2"/>
        <v/>
      </c>
      <c r="J113" s="2">
        <f t="shared" si="3"/>
        <v>1300</v>
      </c>
      <c r="K113" s="2">
        <v>1300</v>
      </c>
      <c r="L113" s="2">
        <v>1300</v>
      </c>
      <c r="M113" s="2">
        <v>1300</v>
      </c>
      <c r="N113" s="2">
        <v>1300</v>
      </c>
      <c r="O113" s="2">
        <v>1300</v>
      </c>
      <c r="P113" s="2" t="s">
        <v>167</v>
      </c>
      <c r="Q113" s="2" t="s">
        <v>13</v>
      </c>
      <c r="R113" s="2" t="s">
        <v>14</v>
      </c>
    </row>
    <row r="114" spans="1:18">
      <c r="A114" s="2" t="s">
        <v>163</v>
      </c>
      <c r="B114" s="2" t="s">
        <v>42</v>
      </c>
      <c r="C114" s="2" t="s">
        <v>124</v>
      </c>
      <c r="D114" s="2">
        <v>2380</v>
      </c>
      <c r="E114" s="2">
        <v>2380</v>
      </c>
      <c r="F114" s="2">
        <v>2380</v>
      </c>
      <c r="G114" s="2">
        <v>2380</v>
      </c>
      <c r="H114" s="2" t="str">
        <f t="shared" si="2"/>
        <v/>
      </c>
      <c r="J114" s="2">
        <f t="shared" si="3"/>
        <v>2380</v>
      </c>
      <c r="K114" s="2">
        <v>2380</v>
      </c>
      <c r="L114" s="2">
        <v>2380</v>
      </c>
      <c r="M114" s="2">
        <v>2380</v>
      </c>
      <c r="N114" s="2">
        <v>2380</v>
      </c>
      <c r="O114" s="2">
        <v>2380</v>
      </c>
      <c r="P114" s="2" t="s">
        <v>168</v>
      </c>
      <c r="Q114" s="2" t="s">
        <v>13</v>
      </c>
      <c r="R114" s="2" t="s">
        <v>14</v>
      </c>
    </row>
    <row r="115" spans="1:18">
      <c r="A115" s="2" t="s">
        <v>163</v>
      </c>
      <c r="B115" s="2" t="s">
        <v>42</v>
      </c>
      <c r="C115" s="2" t="s">
        <v>128</v>
      </c>
      <c r="D115" s="2">
        <v>43459.66</v>
      </c>
      <c r="E115" s="2">
        <v>70300</v>
      </c>
      <c r="F115" s="2">
        <v>43949.61</v>
      </c>
      <c r="G115" s="2">
        <v>35500</v>
      </c>
      <c r="H115" s="2" t="str">
        <f t="shared" si="2"/>
        <v>W</v>
      </c>
      <c r="J115" s="2">
        <f t="shared" si="3"/>
        <v>35500</v>
      </c>
      <c r="K115" s="2">
        <v>73000</v>
      </c>
      <c r="L115" s="2">
        <v>35500</v>
      </c>
      <c r="M115" s="2">
        <v>35500</v>
      </c>
      <c r="N115" s="2">
        <v>35500</v>
      </c>
      <c r="O115" s="2">
        <v>35500</v>
      </c>
      <c r="P115" s="2" t="s">
        <v>169</v>
      </c>
      <c r="Q115" s="2" t="s">
        <v>13</v>
      </c>
      <c r="R115" s="2" t="s">
        <v>14</v>
      </c>
    </row>
    <row r="116" spans="1:18">
      <c r="A116" s="2" t="s">
        <v>163</v>
      </c>
      <c r="B116" s="2" t="s">
        <v>42</v>
      </c>
      <c r="C116" s="2" t="s">
        <v>130</v>
      </c>
      <c r="D116" s="2">
        <v>6742.56</v>
      </c>
      <c r="E116" s="2">
        <v>8400</v>
      </c>
      <c r="F116" s="2">
        <v>8572.33</v>
      </c>
      <c r="G116" s="2">
        <v>10200</v>
      </c>
      <c r="H116" s="2" t="str">
        <f t="shared" si="2"/>
        <v>W</v>
      </c>
      <c r="J116" s="2">
        <f t="shared" si="3"/>
        <v>10200</v>
      </c>
      <c r="K116" s="2">
        <v>10200</v>
      </c>
      <c r="L116" s="2">
        <v>10200</v>
      </c>
      <c r="M116" s="2">
        <v>10200</v>
      </c>
      <c r="N116" s="2">
        <v>10200</v>
      </c>
      <c r="O116" s="2">
        <v>10200</v>
      </c>
      <c r="P116" s="2" t="s">
        <v>170</v>
      </c>
      <c r="Q116" s="2" t="s">
        <v>13</v>
      </c>
      <c r="R116" s="2" t="s">
        <v>14</v>
      </c>
    </row>
    <row r="117" spans="1:18">
      <c r="A117" s="2" t="s">
        <v>163</v>
      </c>
      <c r="B117" s="2" t="s">
        <v>42</v>
      </c>
      <c r="C117" s="2" t="s">
        <v>46</v>
      </c>
      <c r="D117" s="2">
        <v>3371.79</v>
      </c>
      <c r="E117" s="2">
        <v>6400</v>
      </c>
      <c r="F117" s="2">
        <v>4570.97</v>
      </c>
      <c r="G117" s="2">
        <v>5700</v>
      </c>
      <c r="H117" s="2" t="str">
        <f t="shared" si="2"/>
        <v>W</v>
      </c>
      <c r="J117" s="2">
        <f t="shared" si="3"/>
        <v>5700</v>
      </c>
      <c r="K117" s="2">
        <v>5700</v>
      </c>
      <c r="L117" s="2">
        <v>5700</v>
      </c>
      <c r="M117" s="2">
        <v>5700</v>
      </c>
      <c r="N117" s="2">
        <v>5700</v>
      </c>
      <c r="O117" s="2">
        <v>5700</v>
      </c>
      <c r="P117" s="2" t="s">
        <v>171</v>
      </c>
      <c r="Q117" s="2" t="s">
        <v>13</v>
      </c>
      <c r="R117" s="2" t="s">
        <v>14</v>
      </c>
    </row>
    <row r="118" spans="1:18">
      <c r="A118" s="2" t="s">
        <v>163</v>
      </c>
      <c r="B118" s="2" t="s">
        <v>42</v>
      </c>
      <c r="C118" s="2" t="s">
        <v>132</v>
      </c>
      <c r="D118" s="2">
        <v>42.84</v>
      </c>
      <c r="E118" s="2">
        <v>50</v>
      </c>
      <c r="F118" s="2">
        <v>42.84</v>
      </c>
      <c r="G118" s="2">
        <v>50</v>
      </c>
      <c r="H118" s="2" t="str">
        <f t="shared" si="2"/>
        <v/>
      </c>
      <c r="J118" s="2">
        <f t="shared" si="3"/>
        <v>50</v>
      </c>
      <c r="K118" s="2">
        <v>50</v>
      </c>
      <c r="L118" s="2">
        <v>50</v>
      </c>
      <c r="M118" s="2">
        <v>50</v>
      </c>
      <c r="N118" s="2">
        <v>50</v>
      </c>
      <c r="O118" s="2">
        <v>50</v>
      </c>
      <c r="P118" s="2" t="s">
        <v>172</v>
      </c>
      <c r="Q118" s="2" t="s">
        <v>13</v>
      </c>
      <c r="R118" s="2" t="s">
        <v>14</v>
      </c>
    </row>
    <row r="119" spans="1:18">
      <c r="A119" s="2" t="s">
        <v>163</v>
      </c>
      <c r="B119" s="2" t="s">
        <v>42</v>
      </c>
      <c r="C119" s="2" t="s">
        <v>81</v>
      </c>
      <c r="F119" s="2">
        <v>59.6</v>
      </c>
      <c r="H119" s="2" t="str">
        <f t="shared" si="2"/>
        <v/>
      </c>
      <c r="J119" s="2">
        <f t="shared" si="3"/>
        <v>0</v>
      </c>
      <c r="Q119" s="2" t="s">
        <v>13</v>
      </c>
      <c r="R119" s="2" t="s">
        <v>14</v>
      </c>
    </row>
    <row r="120" spans="1:18">
      <c r="A120" s="2" t="s">
        <v>163</v>
      </c>
      <c r="B120" s="2" t="s">
        <v>42</v>
      </c>
      <c r="C120" s="2" t="s">
        <v>52</v>
      </c>
      <c r="D120" s="2">
        <v>7348.77</v>
      </c>
      <c r="E120" s="2">
        <v>9000</v>
      </c>
      <c r="F120" s="2">
        <v>6729.44</v>
      </c>
      <c r="G120" s="2">
        <v>8000</v>
      </c>
      <c r="H120" s="2" t="str">
        <f t="shared" si="2"/>
        <v>W</v>
      </c>
      <c r="J120" s="2">
        <f t="shared" si="3"/>
        <v>8000</v>
      </c>
      <c r="K120" s="2">
        <v>8000</v>
      </c>
      <c r="L120" s="2">
        <v>8000</v>
      </c>
      <c r="M120" s="2">
        <v>8000</v>
      </c>
      <c r="N120" s="2">
        <v>8000</v>
      </c>
      <c r="O120" s="2">
        <v>8000</v>
      </c>
      <c r="P120" s="2" t="s">
        <v>173</v>
      </c>
      <c r="Q120" s="2" t="s">
        <v>13</v>
      </c>
      <c r="R120" s="2" t="s">
        <v>14</v>
      </c>
    </row>
    <row r="121" spans="1:18">
      <c r="A121" s="2" t="s">
        <v>163</v>
      </c>
      <c r="B121" s="2" t="s">
        <v>42</v>
      </c>
      <c r="C121" s="2" t="s">
        <v>54</v>
      </c>
      <c r="D121" s="2">
        <v>108.46</v>
      </c>
      <c r="F121" s="2">
        <v>81.709999999999994</v>
      </c>
      <c r="H121" s="2" t="str">
        <f t="shared" si="2"/>
        <v/>
      </c>
      <c r="J121" s="2">
        <f t="shared" si="3"/>
        <v>0</v>
      </c>
      <c r="P121" s="2" t="s">
        <v>174</v>
      </c>
      <c r="Q121" s="2" t="s">
        <v>13</v>
      </c>
      <c r="R121" s="2" t="s">
        <v>14</v>
      </c>
    </row>
    <row r="122" spans="1:18">
      <c r="A122" s="2" t="s">
        <v>163</v>
      </c>
      <c r="B122" s="2" t="s">
        <v>42</v>
      </c>
      <c r="C122" s="2" t="s">
        <v>58</v>
      </c>
      <c r="D122" s="2">
        <v>3486</v>
      </c>
      <c r="E122" s="2">
        <v>3260</v>
      </c>
      <c r="F122" s="2">
        <v>5421</v>
      </c>
      <c r="G122" s="2">
        <v>7750</v>
      </c>
      <c r="H122" s="2" t="str">
        <f t="shared" si="2"/>
        <v>W</v>
      </c>
      <c r="J122" s="2">
        <f t="shared" si="3"/>
        <v>7750</v>
      </c>
      <c r="K122" s="2">
        <v>100</v>
      </c>
      <c r="L122" s="2">
        <v>100</v>
      </c>
      <c r="M122" s="2">
        <v>100</v>
      </c>
      <c r="N122" s="2">
        <v>100</v>
      </c>
      <c r="O122" s="2">
        <v>100</v>
      </c>
      <c r="P122" s="2" t="s">
        <v>175</v>
      </c>
      <c r="Q122" s="2" t="s">
        <v>13</v>
      </c>
      <c r="R122" s="2" t="s">
        <v>14</v>
      </c>
    </row>
    <row r="123" spans="1:18">
      <c r="A123" s="2" t="s">
        <v>163</v>
      </c>
      <c r="B123" s="2" t="s">
        <v>42</v>
      </c>
      <c r="C123" s="2" t="s">
        <v>147</v>
      </c>
      <c r="D123" s="2">
        <v>678.16</v>
      </c>
      <c r="E123" s="2">
        <v>700</v>
      </c>
      <c r="F123" s="2">
        <v>813.8</v>
      </c>
      <c r="G123" s="2">
        <v>820</v>
      </c>
      <c r="H123" s="2" t="str">
        <f t="shared" si="2"/>
        <v/>
      </c>
      <c r="J123" s="2">
        <f t="shared" si="3"/>
        <v>820</v>
      </c>
      <c r="K123" s="2">
        <v>820</v>
      </c>
      <c r="L123" s="2">
        <v>820</v>
      </c>
      <c r="M123" s="2">
        <v>820</v>
      </c>
      <c r="N123" s="2">
        <v>820</v>
      </c>
      <c r="O123" s="2">
        <v>820</v>
      </c>
      <c r="P123" s="2" t="s">
        <v>176</v>
      </c>
      <c r="Q123" s="2" t="s">
        <v>13</v>
      </c>
      <c r="R123" s="2" t="s">
        <v>14</v>
      </c>
    </row>
    <row r="124" spans="1:18">
      <c r="A124" s="2" t="s">
        <v>163</v>
      </c>
      <c r="B124" s="2" t="s">
        <v>60</v>
      </c>
      <c r="C124" s="2" t="s">
        <v>85</v>
      </c>
      <c r="D124" s="2">
        <v>1990</v>
      </c>
      <c r="E124" s="2">
        <v>2471</v>
      </c>
      <c r="F124" s="2">
        <v>2405</v>
      </c>
      <c r="G124" s="2">
        <v>4129</v>
      </c>
      <c r="H124" s="2" t="str">
        <f t="shared" si="2"/>
        <v/>
      </c>
      <c r="J124" s="2">
        <f t="shared" si="3"/>
        <v>4129</v>
      </c>
      <c r="K124" s="2">
        <v>5062</v>
      </c>
      <c r="L124" s="2">
        <v>4876</v>
      </c>
      <c r="M124" s="2">
        <v>4630</v>
      </c>
      <c r="N124" s="2">
        <v>4207</v>
      </c>
      <c r="O124" s="2">
        <v>2300</v>
      </c>
      <c r="P124" s="2" t="s">
        <v>177</v>
      </c>
      <c r="Q124" s="2" t="s">
        <v>13</v>
      </c>
      <c r="R124" s="2" t="s">
        <v>14</v>
      </c>
    </row>
    <row r="125" spans="1:18">
      <c r="A125" s="2" t="s">
        <v>163</v>
      </c>
      <c r="B125" s="2" t="s">
        <v>60</v>
      </c>
      <c r="C125" s="2" t="s">
        <v>61</v>
      </c>
      <c r="D125" s="2">
        <v>1058</v>
      </c>
      <c r="E125" s="2">
        <v>1177</v>
      </c>
      <c r="F125" s="2">
        <v>1057</v>
      </c>
      <c r="G125" s="2">
        <v>989</v>
      </c>
      <c r="H125" s="2" t="str">
        <f t="shared" si="2"/>
        <v/>
      </c>
      <c r="J125" s="2">
        <f t="shared" si="3"/>
        <v>989</v>
      </c>
      <c r="K125" s="2">
        <v>217</v>
      </c>
      <c r="L125" s="2">
        <v>49</v>
      </c>
      <c r="Q125" s="2" t="s">
        <v>13</v>
      </c>
      <c r="R125" s="2" t="s">
        <v>14</v>
      </c>
    </row>
    <row r="126" spans="1:18">
      <c r="A126" s="2" t="s">
        <v>163</v>
      </c>
      <c r="B126" s="2" t="s">
        <v>159</v>
      </c>
      <c r="C126" s="2" t="s">
        <v>160</v>
      </c>
      <c r="D126" s="2">
        <v>-262.39999999999998</v>
      </c>
      <c r="H126" s="2" t="str">
        <f t="shared" si="2"/>
        <v/>
      </c>
      <c r="J126" s="2">
        <f t="shared" si="3"/>
        <v>0</v>
      </c>
      <c r="P126" s="2" t="s">
        <v>178</v>
      </c>
      <c r="Q126" s="2" t="s">
        <v>13</v>
      </c>
      <c r="R126" s="2" t="s">
        <v>14</v>
      </c>
    </row>
    <row r="127" spans="1:18">
      <c r="A127" s="2" t="s">
        <v>163</v>
      </c>
      <c r="B127" s="2" t="s">
        <v>101</v>
      </c>
      <c r="C127" s="2" t="s">
        <v>102</v>
      </c>
      <c r="D127" s="2">
        <v>709.2</v>
      </c>
      <c r="F127" s="2">
        <v>2291.42</v>
      </c>
      <c r="H127" s="2" t="str">
        <f t="shared" si="2"/>
        <v/>
      </c>
      <c r="J127" s="2">
        <f t="shared" si="3"/>
        <v>0</v>
      </c>
      <c r="P127" s="2" t="s">
        <v>179</v>
      </c>
      <c r="Q127" s="2" t="s">
        <v>13</v>
      </c>
      <c r="R127" s="2" t="s">
        <v>14</v>
      </c>
    </row>
    <row r="128" spans="1:18">
      <c r="A128" s="2" t="s">
        <v>163</v>
      </c>
      <c r="B128" s="2" t="s">
        <v>66</v>
      </c>
      <c r="C128" s="2" t="s">
        <v>67</v>
      </c>
      <c r="D128" s="2">
        <v>-104196.64</v>
      </c>
      <c r="E128" s="2">
        <v>-88605</v>
      </c>
      <c r="G128" s="2">
        <v>-104197</v>
      </c>
      <c r="H128" s="2" t="str">
        <f t="shared" si="2"/>
        <v/>
      </c>
      <c r="J128" s="2">
        <f t="shared" si="3"/>
        <v>-104197</v>
      </c>
      <c r="K128" s="2">
        <v>-104197</v>
      </c>
      <c r="L128" s="2">
        <v>-104197</v>
      </c>
      <c r="M128" s="2">
        <v>-104197</v>
      </c>
      <c r="N128" s="2">
        <v>-104197</v>
      </c>
      <c r="O128" s="2">
        <v>-104197</v>
      </c>
      <c r="Q128" s="2" t="s">
        <v>13</v>
      </c>
      <c r="R128" s="2" t="s">
        <v>14</v>
      </c>
    </row>
    <row r="129" spans="1:18">
      <c r="A129" s="2" t="s">
        <v>180</v>
      </c>
      <c r="B129" s="2" t="s">
        <v>69</v>
      </c>
      <c r="C129" s="2" t="s">
        <v>70</v>
      </c>
      <c r="D129" s="2">
        <v>-507</v>
      </c>
      <c r="E129" s="2">
        <v>-508</v>
      </c>
      <c r="F129" s="2">
        <v>-508</v>
      </c>
      <c r="G129" s="2">
        <v>-507</v>
      </c>
      <c r="H129" s="2" t="str">
        <f t="shared" si="2"/>
        <v/>
      </c>
      <c r="J129" s="2">
        <f t="shared" si="3"/>
        <v>-507</v>
      </c>
      <c r="K129" s="2">
        <v>-508</v>
      </c>
      <c r="L129" s="2">
        <v>-507</v>
      </c>
      <c r="M129" s="2">
        <v>-508</v>
      </c>
      <c r="N129" s="2">
        <v>-211</v>
      </c>
      <c r="Q129" s="2" t="s">
        <v>13</v>
      </c>
      <c r="R129" s="2" t="s">
        <v>14</v>
      </c>
    </row>
    <row r="130" spans="1:18">
      <c r="A130" s="2" t="s">
        <v>180</v>
      </c>
      <c r="B130" s="2" t="s">
        <v>69</v>
      </c>
      <c r="C130" s="2" t="s">
        <v>181</v>
      </c>
      <c r="D130" s="2">
        <v>-4582</v>
      </c>
      <c r="E130" s="2">
        <v>-4582</v>
      </c>
      <c r="F130" s="2">
        <v>-4582</v>
      </c>
      <c r="G130" s="2">
        <v>-4582</v>
      </c>
      <c r="H130" s="2" t="str">
        <f t="shared" si="2"/>
        <v/>
      </c>
      <c r="J130" s="2">
        <f t="shared" si="3"/>
        <v>-4582</v>
      </c>
      <c r="K130" s="2">
        <v>-4582</v>
      </c>
      <c r="L130" s="2">
        <v>-4582</v>
      </c>
      <c r="M130" s="2">
        <v>-4582</v>
      </c>
      <c r="N130" s="2">
        <v>-4582</v>
      </c>
      <c r="O130" s="2">
        <v>-4582</v>
      </c>
      <c r="P130" s="2" t="s">
        <v>182</v>
      </c>
      <c r="Q130" s="2" t="s">
        <v>13</v>
      </c>
      <c r="R130" s="2" t="s">
        <v>14</v>
      </c>
    </row>
    <row r="131" spans="1:18">
      <c r="A131" s="2" t="s">
        <v>180</v>
      </c>
      <c r="B131" s="2" t="s">
        <v>15</v>
      </c>
      <c r="C131" s="2" t="s">
        <v>72</v>
      </c>
      <c r="D131" s="2">
        <v>-62186.01</v>
      </c>
      <c r="E131" s="2">
        <v>-36300</v>
      </c>
      <c r="F131" s="2">
        <v>-9333</v>
      </c>
      <c r="G131" s="2">
        <v>-56100</v>
      </c>
      <c r="H131" s="2" t="str">
        <f t="shared" ref="H131:H194" si="4">IF(ABS(G131)&gt;5000,
      IF(ABS(F131)&lt;&gt;0,
          IF(ABS((F131-G131)/G131*100)&gt;10,"W",""),""),"")</f>
        <v>W</v>
      </c>
      <c r="J131" s="2">
        <f t="shared" ref="J131:J194" si="5">G131+I131</f>
        <v>-56100</v>
      </c>
      <c r="K131" s="2">
        <v>-56100</v>
      </c>
      <c r="L131" s="2">
        <v>-56100</v>
      </c>
      <c r="M131" s="2">
        <v>-56100</v>
      </c>
      <c r="N131" s="2">
        <v>-56100</v>
      </c>
      <c r="O131" s="2">
        <v>-56100</v>
      </c>
      <c r="P131" s="2" t="s">
        <v>183</v>
      </c>
      <c r="Q131" s="2" t="s">
        <v>13</v>
      </c>
      <c r="R131" s="2" t="s">
        <v>14</v>
      </c>
    </row>
    <row r="132" spans="1:18">
      <c r="A132" s="2" t="s">
        <v>180</v>
      </c>
      <c r="B132" s="2" t="s">
        <v>15</v>
      </c>
      <c r="C132" s="2" t="s">
        <v>184</v>
      </c>
      <c r="F132" s="2">
        <v>-1568.25</v>
      </c>
      <c r="H132" s="2" t="str">
        <f t="shared" si="4"/>
        <v/>
      </c>
      <c r="J132" s="2">
        <f t="shared" si="5"/>
        <v>0</v>
      </c>
      <c r="P132" s="2" t="s">
        <v>185</v>
      </c>
      <c r="Q132" s="2" t="s">
        <v>13</v>
      </c>
      <c r="R132" s="2" t="s">
        <v>14</v>
      </c>
    </row>
    <row r="133" spans="1:18">
      <c r="A133" s="2" t="s">
        <v>180</v>
      </c>
      <c r="B133" s="2" t="s">
        <v>18</v>
      </c>
      <c r="C133" s="2" t="s">
        <v>19</v>
      </c>
      <c r="D133" s="2">
        <v>2856.4</v>
      </c>
      <c r="E133" s="2">
        <v>2341</v>
      </c>
      <c r="F133" s="2">
        <v>2325.0700000000002</v>
      </c>
      <c r="G133" s="2">
        <v>2437</v>
      </c>
      <c r="H133" s="2" t="str">
        <f t="shared" si="4"/>
        <v/>
      </c>
      <c r="J133" s="2">
        <f t="shared" si="5"/>
        <v>2437</v>
      </c>
      <c r="K133" s="2">
        <v>2437</v>
      </c>
      <c r="L133" s="2">
        <v>2437</v>
      </c>
      <c r="M133" s="2">
        <v>2437</v>
      </c>
      <c r="N133" s="2">
        <v>2437</v>
      </c>
      <c r="O133" s="2">
        <v>2437</v>
      </c>
      <c r="P133" s="2" t="s">
        <v>20</v>
      </c>
      <c r="Q133" s="2" t="s">
        <v>13</v>
      </c>
      <c r="R133" s="2" t="s">
        <v>14</v>
      </c>
    </row>
    <row r="134" spans="1:18">
      <c r="A134" s="2" t="s">
        <v>180</v>
      </c>
      <c r="B134" s="2" t="s">
        <v>18</v>
      </c>
      <c r="C134" s="2" t="s">
        <v>21</v>
      </c>
      <c r="D134" s="2">
        <v>9.75</v>
      </c>
      <c r="E134" s="2">
        <v>40</v>
      </c>
      <c r="F134" s="2">
        <v>10.92</v>
      </c>
      <c r="G134" s="2">
        <v>20</v>
      </c>
      <c r="H134" s="2" t="str">
        <f t="shared" si="4"/>
        <v/>
      </c>
      <c r="J134" s="2">
        <f t="shared" si="5"/>
        <v>20</v>
      </c>
      <c r="K134" s="2">
        <v>20</v>
      </c>
      <c r="L134" s="2">
        <v>20</v>
      </c>
      <c r="M134" s="2">
        <v>20</v>
      </c>
      <c r="N134" s="2">
        <v>20</v>
      </c>
      <c r="O134" s="2">
        <v>20</v>
      </c>
      <c r="P134" s="2" t="s">
        <v>22</v>
      </c>
      <c r="Q134" s="2" t="s">
        <v>13</v>
      </c>
      <c r="R134" s="2" t="s">
        <v>14</v>
      </c>
    </row>
    <row r="135" spans="1:18">
      <c r="A135" s="2" t="s">
        <v>180</v>
      </c>
      <c r="B135" s="2" t="s">
        <v>18</v>
      </c>
      <c r="C135" s="2" t="s">
        <v>23</v>
      </c>
      <c r="D135" s="2">
        <v>-96.6</v>
      </c>
      <c r="H135" s="2" t="str">
        <f t="shared" si="4"/>
        <v/>
      </c>
      <c r="J135" s="2">
        <f t="shared" si="5"/>
        <v>0</v>
      </c>
      <c r="P135" s="2" t="s">
        <v>24</v>
      </c>
      <c r="Q135" s="2" t="s">
        <v>13</v>
      </c>
      <c r="R135" s="2" t="s">
        <v>14</v>
      </c>
    </row>
    <row r="136" spans="1:18">
      <c r="A136" s="2" t="s">
        <v>180</v>
      </c>
      <c r="B136" s="2" t="s">
        <v>18</v>
      </c>
      <c r="C136" s="2" t="s">
        <v>31</v>
      </c>
      <c r="D136" s="2">
        <v>578.41999999999996</v>
      </c>
      <c r="E136" s="2">
        <v>498</v>
      </c>
      <c r="F136" s="2">
        <v>507.69</v>
      </c>
      <c r="G136" s="2">
        <v>549</v>
      </c>
      <c r="H136" s="2" t="str">
        <f t="shared" si="4"/>
        <v/>
      </c>
      <c r="J136" s="2">
        <f t="shared" si="5"/>
        <v>549</v>
      </c>
      <c r="K136" s="2">
        <v>549</v>
      </c>
      <c r="L136" s="2">
        <v>549</v>
      </c>
      <c r="M136" s="2">
        <v>549</v>
      </c>
      <c r="N136" s="2">
        <v>549</v>
      </c>
      <c r="O136" s="2">
        <v>549</v>
      </c>
      <c r="P136" s="2" t="s">
        <v>20</v>
      </c>
      <c r="Q136" s="2" t="s">
        <v>13</v>
      </c>
      <c r="R136" s="2" t="s">
        <v>14</v>
      </c>
    </row>
    <row r="137" spans="1:18">
      <c r="A137" s="2" t="s">
        <v>180</v>
      </c>
      <c r="B137" s="2" t="s">
        <v>36</v>
      </c>
      <c r="C137" s="2" t="s">
        <v>41</v>
      </c>
      <c r="D137" s="2">
        <v>216.2</v>
      </c>
      <c r="E137" s="2">
        <v>189</v>
      </c>
      <c r="F137" s="2">
        <v>184.86</v>
      </c>
      <c r="G137" s="2">
        <v>202</v>
      </c>
      <c r="H137" s="2" t="str">
        <f t="shared" si="4"/>
        <v/>
      </c>
      <c r="J137" s="2">
        <f t="shared" si="5"/>
        <v>202</v>
      </c>
      <c r="K137" s="2">
        <v>202</v>
      </c>
      <c r="L137" s="2">
        <v>202</v>
      </c>
      <c r="M137" s="2">
        <v>202</v>
      </c>
      <c r="N137" s="2">
        <v>202</v>
      </c>
      <c r="O137" s="2">
        <v>202</v>
      </c>
      <c r="P137" s="2" t="s">
        <v>20</v>
      </c>
      <c r="Q137" s="2" t="s">
        <v>13</v>
      </c>
      <c r="R137" s="2" t="s">
        <v>14</v>
      </c>
    </row>
    <row r="138" spans="1:18">
      <c r="A138" s="2" t="s">
        <v>180</v>
      </c>
      <c r="B138" s="2" t="s">
        <v>42</v>
      </c>
      <c r="C138" s="2" t="s">
        <v>186</v>
      </c>
      <c r="D138" s="2">
        <v>17108.48</v>
      </c>
      <c r="E138" s="2">
        <v>24000</v>
      </c>
      <c r="F138" s="2">
        <v>23793.57</v>
      </c>
      <c r="G138" s="2">
        <v>26700</v>
      </c>
      <c r="H138" s="2" t="str">
        <f t="shared" si="4"/>
        <v>W</v>
      </c>
      <c r="J138" s="2">
        <f t="shared" si="5"/>
        <v>26700</v>
      </c>
      <c r="K138" s="2">
        <v>26700</v>
      </c>
      <c r="L138" s="2">
        <v>26700</v>
      </c>
      <c r="M138" s="2">
        <v>26700</v>
      </c>
      <c r="N138" s="2">
        <v>26700</v>
      </c>
      <c r="O138" s="2">
        <v>26700</v>
      </c>
      <c r="P138" s="2" t="s">
        <v>187</v>
      </c>
      <c r="Q138" s="2" t="s">
        <v>13</v>
      </c>
      <c r="R138" s="2" t="s">
        <v>14</v>
      </c>
    </row>
    <row r="139" spans="1:18">
      <c r="A139" s="2" t="s">
        <v>180</v>
      </c>
      <c r="B139" s="2" t="s">
        <v>42</v>
      </c>
      <c r="C139" s="2" t="s">
        <v>188</v>
      </c>
      <c r="D139" s="2">
        <v>14958.11</v>
      </c>
      <c r="E139" s="2">
        <v>28500</v>
      </c>
      <c r="F139" s="2">
        <v>25894</v>
      </c>
      <c r="G139" s="2">
        <v>28500</v>
      </c>
      <c r="H139" s="2" t="str">
        <f t="shared" si="4"/>
        <v/>
      </c>
      <c r="J139" s="2">
        <f t="shared" si="5"/>
        <v>28500</v>
      </c>
      <c r="K139" s="2">
        <v>28500</v>
      </c>
      <c r="L139" s="2">
        <v>28500</v>
      </c>
      <c r="M139" s="2">
        <v>28500</v>
      </c>
      <c r="N139" s="2">
        <v>28500</v>
      </c>
      <c r="O139" s="2">
        <v>28500</v>
      </c>
      <c r="P139" s="2" t="s">
        <v>189</v>
      </c>
      <c r="Q139" s="2" t="s">
        <v>13</v>
      </c>
      <c r="R139" s="2" t="s">
        <v>14</v>
      </c>
    </row>
    <row r="140" spans="1:18">
      <c r="A140" s="2" t="s">
        <v>180</v>
      </c>
      <c r="B140" s="2" t="s">
        <v>42</v>
      </c>
      <c r="C140" s="2" t="s">
        <v>190</v>
      </c>
      <c r="D140" s="2">
        <v>2377.7199999999998</v>
      </c>
      <c r="E140" s="2">
        <v>1900</v>
      </c>
      <c r="F140" s="2">
        <v>2377.7199999999998</v>
      </c>
      <c r="G140" s="2">
        <v>2850</v>
      </c>
      <c r="H140" s="2" t="str">
        <f t="shared" si="4"/>
        <v/>
      </c>
      <c r="J140" s="2">
        <f t="shared" si="5"/>
        <v>2850</v>
      </c>
      <c r="K140" s="2">
        <v>2850</v>
      </c>
      <c r="L140" s="2">
        <v>2850</v>
      </c>
      <c r="M140" s="2">
        <v>2850</v>
      </c>
      <c r="N140" s="2">
        <v>2850</v>
      </c>
      <c r="O140" s="2">
        <v>2850</v>
      </c>
      <c r="P140" s="2" t="s">
        <v>191</v>
      </c>
      <c r="Q140" s="2" t="s">
        <v>13</v>
      </c>
      <c r="R140" s="2" t="s">
        <v>14</v>
      </c>
    </row>
    <row r="141" spans="1:18">
      <c r="A141" s="2" t="s">
        <v>180</v>
      </c>
      <c r="B141" s="2" t="s">
        <v>42</v>
      </c>
      <c r="C141" s="2" t="s">
        <v>192</v>
      </c>
      <c r="D141" s="2">
        <v>3435.68</v>
      </c>
      <c r="E141" s="2">
        <v>3000</v>
      </c>
      <c r="F141" s="2">
        <v>3435.68</v>
      </c>
      <c r="G141" s="2">
        <v>3550</v>
      </c>
      <c r="H141" s="2" t="str">
        <f t="shared" si="4"/>
        <v/>
      </c>
      <c r="J141" s="2">
        <f t="shared" si="5"/>
        <v>3550</v>
      </c>
      <c r="K141" s="2">
        <v>3550</v>
      </c>
      <c r="L141" s="2">
        <v>3550</v>
      </c>
      <c r="M141" s="2">
        <v>3550</v>
      </c>
      <c r="N141" s="2">
        <v>3550</v>
      </c>
      <c r="O141" s="2">
        <v>3550</v>
      </c>
      <c r="P141" s="2" t="s">
        <v>191</v>
      </c>
      <c r="Q141" s="2" t="s">
        <v>13</v>
      </c>
      <c r="R141" s="2" t="s">
        <v>14</v>
      </c>
    </row>
    <row r="142" spans="1:18">
      <c r="A142" s="2" t="s">
        <v>180</v>
      </c>
      <c r="B142" s="2" t="s">
        <v>42</v>
      </c>
      <c r="C142" s="2" t="s">
        <v>193</v>
      </c>
      <c r="D142" s="2">
        <v>99.8</v>
      </c>
      <c r="F142" s="2">
        <v>739.24</v>
      </c>
      <c r="H142" s="2" t="str">
        <f t="shared" si="4"/>
        <v/>
      </c>
      <c r="J142" s="2">
        <f t="shared" si="5"/>
        <v>0</v>
      </c>
      <c r="P142" s="2" t="s">
        <v>194</v>
      </c>
      <c r="Q142" s="2" t="s">
        <v>13</v>
      </c>
      <c r="R142" s="2" t="s">
        <v>14</v>
      </c>
    </row>
    <row r="143" spans="1:18">
      <c r="A143" s="2" t="s">
        <v>180</v>
      </c>
      <c r="B143" s="2" t="s">
        <v>42</v>
      </c>
      <c r="C143" s="2" t="s">
        <v>195</v>
      </c>
      <c r="D143" s="2">
        <v>383.75</v>
      </c>
      <c r="E143" s="2">
        <v>500</v>
      </c>
      <c r="F143" s="2">
        <v>29.79</v>
      </c>
      <c r="G143" s="2">
        <v>1000</v>
      </c>
      <c r="H143" s="2" t="str">
        <f t="shared" si="4"/>
        <v/>
      </c>
      <c r="J143" s="2">
        <f t="shared" si="5"/>
        <v>1000</v>
      </c>
      <c r="K143" s="2">
        <v>500</v>
      </c>
      <c r="L143" s="2">
        <v>500</v>
      </c>
      <c r="M143" s="2">
        <v>500</v>
      </c>
      <c r="N143" s="2">
        <v>500</v>
      </c>
      <c r="O143" s="2">
        <v>500</v>
      </c>
      <c r="P143" s="2" t="s">
        <v>196</v>
      </c>
      <c r="Q143" s="2" t="s">
        <v>13</v>
      </c>
      <c r="R143" s="2" t="s">
        <v>14</v>
      </c>
    </row>
    <row r="144" spans="1:18">
      <c r="A144" s="2" t="s">
        <v>180</v>
      </c>
      <c r="B144" s="2" t="s">
        <v>42</v>
      </c>
      <c r="C144" s="2" t="s">
        <v>45</v>
      </c>
      <c r="D144" s="2">
        <v>353.54</v>
      </c>
      <c r="F144" s="2">
        <v>463.42</v>
      </c>
      <c r="H144" s="2" t="str">
        <f t="shared" si="4"/>
        <v/>
      </c>
      <c r="J144" s="2">
        <f t="shared" si="5"/>
        <v>0</v>
      </c>
      <c r="P144" s="2" t="s">
        <v>197</v>
      </c>
      <c r="Q144" s="2" t="s">
        <v>13</v>
      </c>
      <c r="R144" s="2" t="s">
        <v>14</v>
      </c>
    </row>
    <row r="145" spans="1:18">
      <c r="A145" s="2" t="s">
        <v>180</v>
      </c>
      <c r="B145" s="2" t="s">
        <v>42</v>
      </c>
      <c r="C145" s="2" t="s">
        <v>198</v>
      </c>
      <c r="D145" s="2">
        <v>44.92</v>
      </c>
      <c r="F145" s="2">
        <v>18.71</v>
      </c>
      <c r="H145" s="2" t="str">
        <f t="shared" si="4"/>
        <v/>
      </c>
      <c r="J145" s="2">
        <f t="shared" si="5"/>
        <v>0</v>
      </c>
      <c r="P145" s="2" t="s">
        <v>199</v>
      </c>
      <c r="Q145" s="2" t="s">
        <v>13</v>
      </c>
      <c r="R145" s="2" t="s">
        <v>14</v>
      </c>
    </row>
    <row r="146" spans="1:18">
      <c r="A146" s="2" t="s">
        <v>180</v>
      </c>
      <c r="B146" s="2" t="s">
        <v>42</v>
      </c>
      <c r="C146" s="2" t="s">
        <v>97</v>
      </c>
      <c r="D146" s="2">
        <v>787.65</v>
      </c>
      <c r="E146" s="2">
        <v>700</v>
      </c>
      <c r="F146" s="2">
        <v>565.44000000000005</v>
      </c>
      <c r="G146" s="2">
        <v>700</v>
      </c>
      <c r="H146" s="2" t="str">
        <f t="shared" si="4"/>
        <v/>
      </c>
      <c r="J146" s="2">
        <f t="shared" si="5"/>
        <v>700</v>
      </c>
      <c r="K146" s="2">
        <v>700</v>
      </c>
      <c r="L146" s="2">
        <v>700</v>
      </c>
      <c r="M146" s="2">
        <v>700</v>
      </c>
      <c r="N146" s="2">
        <v>700</v>
      </c>
      <c r="O146" s="2">
        <v>700</v>
      </c>
      <c r="P146" s="2" t="s">
        <v>200</v>
      </c>
      <c r="Q146" s="2" t="s">
        <v>13</v>
      </c>
      <c r="R146" s="2" t="s">
        <v>14</v>
      </c>
    </row>
    <row r="147" spans="1:18">
      <c r="A147" s="2" t="s">
        <v>180</v>
      </c>
      <c r="B147" s="2" t="s">
        <v>42</v>
      </c>
      <c r="C147" s="2" t="s">
        <v>201</v>
      </c>
      <c r="D147" s="2">
        <v>86908.15</v>
      </c>
      <c r="E147" s="2">
        <v>54000</v>
      </c>
      <c r="F147" s="2">
        <v>22162.75</v>
      </c>
      <c r="G147" s="2">
        <v>100000</v>
      </c>
      <c r="H147" s="2" t="str">
        <f t="shared" si="4"/>
        <v>W</v>
      </c>
      <c r="J147" s="2">
        <f t="shared" si="5"/>
        <v>100000</v>
      </c>
      <c r="K147" s="2">
        <v>15000</v>
      </c>
      <c r="L147" s="2">
        <v>15000</v>
      </c>
      <c r="M147" s="2">
        <v>15000</v>
      </c>
      <c r="N147" s="2">
        <v>15000</v>
      </c>
      <c r="O147" s="2">
        <v>15000</v>
      </c>
      <c r="P147" s="2" t="s">
        <v>202</v>
      </c>
      <c r="Q147" s="2" t="s">
        <v>13</v>
      </c>
      <c r="R147" s="2" t="s">
        <v>14</v>
      </c>
    </row>
    <row r="148" spans="1:18">
      <c r="A148" s="2" t="s">
        <v>180</v>
      </c>
      <c r="B148" s="2" t="s">
        <v>42</v>
      </c>
      <c r="C148" s="2" t="s">
        <v>203</v>
      </c>
      <c r="D148" s="2">
        <v>5393.86</v>
      </c>
      <c r="F148" s="2">
        <v>58.31</v>
      </c>
      <c r="H148" s="2" t="str">
        <f t="shared" si="4"/>
        <v/>
      </c>
      <c r="J148" s="2">
        <f t="shared" si="5"/>
        <v>0</v>
      </c>
      <c r="P148" s="2" t="s">
        <v>204</v>
      </c>
      <c r="Q148" s="2" t="s">
        <v>13</v>
      </c>
      <c r="R148" s="2" t="s">
        <v>14</v>
      </c>
    </row>
    <row r="149" spans="1:18">
      <c r="A149" s="2" t="s">
        <v>180</v>
      </c>
      <c r="B149" s="2" t="s">
        <v>42</v>
      </c>
      <c r="C149" s="2" t="s">
        <v>205</v>
      </c>
      <c r="F149" s="2">
        <v>408.42</v>
      </c>
      <c r="H149" s="2" t="str">
        <f t="shared" si="4"/>
        <v/>
      </c>
      <c r="J149" s="2">
        <f t="shared" si="5"/>
        <v>0</v>
      </c>
      <c r="Q149" s="2" t="s">
        <v>13</v>
      </c>
      <c r="R149" s="2" t="s">
        <v>14</v>
      </c>
    </row>
    <row r="150" spans="1:18">
      <c r="A150" s="2" t="s">
        <v>180</v>
      </c>
      <c r="B150" s="2" t="s">
        <v>42</v>
      </c>
      <c r="C150" s="2" t="s">
        <v>124</v>
      </c>
      <c r="D150" s="2">
        <v>2867.36</v>
      </c>
      <c r="E150" s="2">
        <v>8000</v>
      </c>
      <c r="F150" s="2">
        <v>3786.17</v>
      </c>
      <c r="G150" s="2">
        <v>8000</v>
      </c>
      <c r="H150" s="2" t="str">
        <f t="shared" si="4"/>
        <v>W</v>
      </c>
      <c r="J150" s="2">
        <f t="shared" si="5"/>
        <v>8000</v>
      </c>
      <c r="K150" s="2">
        <v>8000</v>
      </c>
      <c r="L150" s="2">
        <v>8000</v>
      </c>
      <c r="M150" s="2">
        <v>8000</v>
      </c>
      <c r="N150" s="2">
        <v>8000</v>
      </c>
      <c r="O150" s="2">
        <v>8000</v>
      </c>
      <c r="P150" s="2" t="s">
        <v>206</v>
      </c>
      <c r="Q150" s="2" t="s">
        <v>13</v>
      </c>
      <c r="R150" s="2" t="s">
        <v>14</v>
      </c>
    </row>
    <row r="151" spans="1:18">
      <c r="A151" s="2" t="s">
        <v>180</v>
      </c>
      <c r="B151" s="2" t="s">
        <v>42</v>
      </c>
      <c r="C151" s="2" t="s">
        <v>126</v>
      </c>
      <c r="G151" s="2">
        <v>1600</v>
      </c>
      <c r="H151" s="2" t="str">
        <f t="shared" si="4"/>
        <v/>
      </c>
      <c r="J151" s="2">
        <f t="shared" si="5"/>
        <v>1600</v>
      </c>
      <c r="L151" s="2">
        <v>1600</v>
      </c>
      <c r="N151" s="2">
        <v>1600</v>
      </c>
      <c r="P151" s="2" t="s">
        <v>207</v>
      </c>
      <c r="Q151" s="2" t="s">
        <v>13</v>
      </c>
      <c r="R151" s="2" t="s">
        <v>14</v>
      </c>
    </row>
    <row r="152" spans="1:18">
      <c r="A152" s="2" t="s">
        <v>180</v>
      </c>
      <c r="B152" s="2" t="s">
        <v>42</v>
      </c>
      <c r="C152" s="2" t="s">
        <v>208</v>
      </c>
      <c r="D152" s="2">
        <v>3238.56</v>
      </c>
      <c r="E152" s="2">
        <v>3610</v>
      </c>
      <c r="F152" s="2">
        <v>8760.1200000000008</v>
      </c>
      <c r="G152" s="2">
        <v>8800</v>
      </c>
      <c r="H152" s="2" t="str">
        <f t="shared" si="4"/>
        <v/>
      </c>
      <c r="J152" s="2">
        <f t="shared" si="5"/>
        <v>8800</v>
      </c>
      <c r="K152" s="2">
        <v>8800</v>
      </c>
      <c r="L152" s="2">
        <v>8800</v>
      </c>
      <c r="M152" s="2">
        <v>8800</v>
      </c>
      <c r="N152" s="2">
        <v>8800</v>
      </c>
      <c r="O152" s="2">
        <v>8800</v>
      </c>
      <c r="P152" s="2" t="s">
        <v>209</v>
      </c>
      <c r="Q152" s="2" t="s">
        <v>13</v>
      </c>
      <c r="R152" s="2" t="s">
        <v>14</v>
      </c>
    </row>
    <row r="153" spans="1:18">
      <c r="A153" s="2" t="s">
        <v>180</v>
      </c>
      <c r="B153" s="2" t="s">
        <v>42</v>
      </c>
      <c r="C153" s="2" t="s">
        <v>210</v>
      </c>
      <c r="D153" s="2">
        <v>15560.68</v>
      </c>
      <c r="E153" s="2">
        <v>17500</v>
      </c>
      <c r="F153" s="2">
        <v>15593.92</v>
      </c>
      <c r="G153" s="2">
        <v>19800</v>
      </c>
      <c r="H153" s="2" t="str">
        <f t="shared" si="4"/>
        <v>W</v>
      </c>
      <c r="J153" s="2">
        <f t="shared" si="5"/>
        <v>19800</v>
      </c>
      <c r="K153" s="2">
        <v>19800</v>
      </c>
      <c r="L153" s="2">
        <v>19800</v>
      </c>
      <c r="M153" s="2">
        <v>19800</v>
      </c>
      <c r="N153" s="2">
        <v>19800</v>
      </c>
      <c r="O153" s="2">
        <v>19800</v>
      </c>
      <c r="P153" s="2" t="s">
        <v>211</v>
      </c>
      <c r="Q153" s="2" t="s">
        <v>13</v>
      </c>
      <c r="R153" s="2" t="s">
        <v>14</v>
      </c>
    </row>
    <row r="154" spans="1:18">
      <c r="A154" s="2" t="s">
        <v>180</v>
      </c>
      <c r="B154" s="2" t="s">
        <v>42</v>
      </c>
      <c r="C154" s="2" t="s">
        <v>128</v>
      </c>
      <c r="F154" s="2">
        <v>971.1</v>
      </c>
      <c r="H154" s="2" t="str">
        <f t="shared" si="4"/>
        <v/>
      </c>
      <c r="J154" s="2">
        <f t="shared" si="5"/>
        <v>0</v>
      </c>
      <c r="Q154" s="2" t="s">
        <v>13</v>
      </c>
      <c r="R154" s="2" t="s">
        <v>14</v>
      </c>
    </row>
    <row r="155" spans="1:18">
      <c r="A155" s="2" t="s">
        <v>180</v>
      </c>
      <c r="B155" s="2" t="s">
        <v>42</v>
      </c>
      <c r="C155" s="2" t="s">
        <v>132</v>
      </c>
      <c r="F155" s="2">
        <v>286.61</v>
      </c>
      <c r="H155" s="2" t="str">
        <f t="shared" si="4"/>
        <v/>
      </c>
      <c r="J155" s="2">
        <f t="shared" si="5"/>
        <v>0</v>
      </c>
      <c r="P155" s="2" t="s">
        <v>212</v>
      </c>
      <c r="Q155" s="2" t="s">
        <v>13</v>
      </c>
      <c r="R155" s="2" t="s">
        <v>14</v>
      </c>
    </row>
    <row r="156" spans="1:18">
      <c r="A156" s="2" t="s">
        <v>180</v>
      </c>
      <c r="B156" s="2" t="s">
        <v>42</v>
      </c>
      <c r="C156" s="2" t="s">
        <v>134</v>
      </c>
      <c r="D156" s="2">
        <v>1130.5</v>
      </c>
      <c r="E156" s="2">
        <v>15000</v>
      </c>
      <c r="G156" s="2">
        <v>10000</v>
      </c>
      <c r="H156" s="2" t="str">
        <f t="shared" si="4"/>
        <v/>
      </c>
      <c r="J156" s="2">
        <f t="shared" si="5"/>
        <v>10000</v>
      </c>
      <c r="P156" s="2" t="s">
        <v>213</v>
      </c>
      <c r="Q156" s="2" t="s">
        <v>13</v>
      </c>
      <c r="R156" s="2" t="s">
        <v>14</v>
      </c>
    </row>
    <row r="157" spans="1:18">
      <c r="A157" s="2" t="s">
        <v>180</v>
      </c>
      <c r="B157" s="2" t="s">
        <v>42</v>
      </c>
      <c r="C157" s="2" t="s">
        <v>138</v>
      </c>
      <c r="D157" s="2">
        <v>5950</v>
      </c>
      <c r="E157" s="2">
        <v>8000</v>
      </c>
      <c r="F157" s="2">
        <v>9314.43</v>
      </c>
      <c r="H157" s="2" t="str">
        <f t="shared" si="4"/>
        <v/>
      </c>
      <c r="J157" s="2">
        <f t="shared" si="5"/>
        <v>0</v>
      </c>
      <c r="P157" s="2" t="s">
        <v>214</v>
      </c>
      <c r="Q157" s="2" t="s">
        <v>13</v>
      </c>
      <c r="R157" s="2" t="s">
        <v>14</v>
      </c>
    </row>
    <row r="158" spans="1:18">
      <c r="A158" s="2" t="s">
        <v>180</v>
      </c>
      <c r="B158" s="2" t="s">
        <v>42</v>
      </c>
      <c r="C158" s="2" t="s">
        <v>142</v>
      </c>
      <c r="E158" s="2">
        <v>700</v>
      </c>
      <c r="H158" s="2" t="str">
        <f t="shared" si="4"/>
        <v/>
      </c>
      <c r="J158" s="2">
        <f t="shared" si="5"/>
        <v>0</v>
      </c>
      <c r="P158" s="2" t="s">
        <v>215</v>
      </c>
      <c r="Q158" s="2" t="s">
        <v>13</v>
      </c>
      <c r="R158" s="2" t="s">
        <v>14</v>
      </c>
    </row>
    <row r="159" spans="1:18">
      <c r="A159" s="2" t="s">
        <v>180</v>
      </c>
      <c r="B159" s="2" t="s">
        <v>42</v>
      </c>
      <c r="C159" s="2" t="s">
        <v>216</v>
      </c>
      <c r="D159" s="2">
        <v>5477.33</v>
      </c>
      <c r="E159" s="2">
        <v>6300</v>
      </c>
      <c r="F159" s="2">
        <v>6221.38</v>
      </c>
      <c r="G159" s="2">
        <v>6300</v>
      </c>
      <c r="H159" s="2" t="str">
        <f t="shared" si="4"/>
        <v/>
      </c>
      <c r="J159" s="2">
        <f t="shared" si="5"/>
        <v>6300</v>
      </c>
      <c r="K159" s="2">
        <v>6300</v>
      </c>
      <c r="L159" s="2">
        <v>6300</v>
      </c>
      <c r="M159" s="2">
        <v>6300</v>
      </c>
      <c r="N159" s="2">
        <v>6300</v>
      </c>
      <c r="O159" s="2">
        <v>6300</v>
      </c>
      <c r="P159" s="2" t="s">
        <v>217</v>
      </c>
      <c r="Q159" s="2" t="s">
        <v>13</v>
      </c>
      <c r="R159" s="2" t="s">
        <v>14</v>
      </c>
    </row>
    <row r="160" spans="1:18">
      <c r="A160" s="2" t="s">
        <v>180</v>
      </c>
      <c r="B160" s="2" t="s">
        <v>60</v>
      </c>
      <c r="C160" s="2" t="s">
        <v>85</v>
      </c>
      <c r="D160" s="2">
        <v>116</v>
      </c>
      <c r="E160" s="2">
        <v>1300</v>
      </c>
      <c r="F160" s="2">
        <v>1394</v>
      </c>
      <c r="G160" s="2">
        <v>1394</v>
      </c>
      <c r="H160" s="2" t="str">
        <f t="shared" si="4"/>
        <v/>
      </c>
      <c r="J160" s="2">
        <f t="shared" si="5"/>
        <v>1394</v>
      </c>
      <c r="K160" s="2">
        <v>1394</v>
      </c>
      <c r="L160" s="2">
        <v>1394</v>
      </c>
      <c r="M160" s="2">
        <v>1278</v>
      </c>
      <c r="P160" s="2" t="s">
        <v>218</v>
      </c>
      <c r="Q160" s="2" t="s">
        <v>13</v>
      </c>
      <c r="R160" s="2" t="s">
        <v>14</v>
      </c>
    </row>
    <row r="161" spans="1:18">
      <c r="A161" s="2" t="s">
        <v>180</v>
      </c>
      <c r="B161" s="2" t="s">
        <v>60</v>
      </c>
      <c r="C161" s="2" t="s">
        <v>87</v>
      </c>
      <c r="D161" s="2">
        <v>38355</v>
      </c>
      <c r="E161" s="2">
        <v>38354</v>
      </c>
      <c r="F161" s="2">
        <v>38355</v>
      </c>
      <c r="G161" s="2">
        <v>38354</v>
      </c>
      <c r="H161" s="2" t="str">
        <f t="shared" si="4"/>
        <v/>
      </c>
      <c r="J161" s="2">
        <f t="shared" si="5"/>
        <v>38354</v>
      </c>
      <c r="K161" s="2">
        <v>38355</v>
      </c>
      <c r="L161" s="2">
        <v>38355</v>
      </c>
      <c r="M161" s="2">
        <v>38354</v>
      </c>
      <c r="N161" s="2">
        <v>38043</v>
      </c>
      <c r="O161" s="2">
        <v>37821</v>
      </c>
      <c r="P161" s="2" t="s">
        <v>219</v>
      </c>
      <c r="Q161" s="2" t="s">
        <v>13</v>
      </c>
      <c r="R161" s="2" t="s">
        <v>14</v>
      </c>
    </row>
    <row r="162" spans="1:18">
      <c r="A162" s="2" t="s">
        <v>180</v>
      </c>
      <c r="B162" s="2" t="s">
        <v>60</v>
      </c>
      <c r="C162" s="2" t="s">
        <v>61</v>
      </c>
      <c r="D162" s="2">
        <v>507</v>
      </c>
      <c r="E162" s="2">
        <v>1082</v>
      </c>
      <c r="F162" s="2">
        <v>770</v>
      </c>
      <c r="G162" s="2">
        <v>1077</v>
      </c>
      <c r="H162" s="2" t="str">
        <f t="shared" si="4"/>
        <v/>
      </c>
      <c r="J162" s="2">
        <f t="shared" si="5"/>
        <v>1077</v>
      </c>
      <c r="K162" s="2">
        <v>1034</v>
      </c>
      <c r="L162" s="2">
        <v>689</v>
      </c>
      <c r="M162" s="2">
        <v>571</v>
      </c>
      <c r="N162" s="2">
        <v>308</v>
      </c>
      <c r="O162" s="2">
        <v>300</v>
      </c>
      <c r="P162" s="2" t="s">
        <v>220</v>
      </c>
      <c r="Q162" s="2" t="s">
        <v>13</v>
      </c>
      <c r="R162" s="2" t="s">
        <v>14</v>
      </c>
    </row>
    <row r="163" spans="1:18">
      <c r="A163" s="2" t="s">
        <v>180</v>
      </c>
      <c r="B163" s="2" t="s">
        <v>101</v>
      </c>
      <c r="C163" s="2" t="s">
        <v>102</v>
      </c>
      <c r="D163" s="2">
        <v>499.04</v>
      </c>
      <c r="F163" s="2">
        <v>137.05000000000001</v>
      </c>
      <c r="H163" s="2" t="str">
        <f t="shared" si="4"/>
        <v/>
      </c>
      <c r="J163" s="2">
        <f t="shared" si="5"/>
        <v>0</v>
      </c>
      <c r="P163" s="2" t="s">
        <v>221</v>
      </c>
      <c r="Q163" s="2" t="s">
        <v>13</v>
      </c>
      <c r="R163" s="2" t="s">
        <v>14</v>
      </c>
    </row>
    <row r="164" spans="1:18">
      <c r="A164" s="2" t="s">
        <v>180</v>
      </c>
      <c r="B164" s="2" t="s">
        <v>66</v>
      </c>
      <c r="C164" s="2" t="s">
        <v>67</v>
      </c>
      <c r="D164" s="2">
        <v>-141203.25</v>
      </c>
      <c r="E164" s="2">
        <v>-99508</v>
      </c>
      <c r="G164" s="2">
        <v>-141203</v>
      </c>
      <c r="H164" s="2" t="str">
        <f t="shared" si="4"/>
        <v/>
      </c>
      <c r="J164" s="2">
        <f t="shared" si="5"/>
        <v>-141203</v>
      </c>
      <c r="K164" s="2">
        <v>-141203</v>
      </c>
      <c r="L164" s="2">
        <v>-141203</v>
      </c>
      <c r="M164" s="2">
        <v>-141203</v>
      </c>
      <c r="N164" s="2">
        <v>-141203</v>
      </c>
      <c r="O164" s="2">
        <v>-141203</v>
      </c>
      <c r="Q164" s="2" t="s">
        <v>13</v>
      </c>
      <c r="R164" s="2" t="s">
        <v>14</v>
      </c>
    </row>
    <row r="165" spans="1:18">
      <c r="A165" s="2" t="s">
        <v>180</v>
      </c>
      <c r="B165" s="2" t="s">
        <v>90</v>
      </c>
      <c r="C165" s="2" t="s">
        <v>91</v>
      </c>
      <c r="D165" s="2">
        <v>7159.04</v>
      </c>
      <c r="E165" s="2">
        <v>3700</v>
      </c>
      <c r="G165" s="2">
        <v>7159</v>
      </c>
      <c r="H165" s="2" t="str">
        <f t="shared" si="4"/>
        <v/>
      </c>
      <c r="J165" s="2">
        <f t="shared" si="5"/>
        <v>7159</v>
      </c>
      <c r="K165" s="2">
        <v>7159</v>
      </c>
      <c r="L165" s="2">
        <v>7159</v>
      </c>
      <c r="M165" s="2">
        <v>7159</v>
      </c>
      <c r="N165" s="2">
        <v>7159</v>
      </c>
      <c r="O165" s="2">
        <v>7159</v>
      </c>
      <c r="P165" s="2" t="s">
        <v>222</v>
      </c>
      <c r="Q165" s="2" t="s">
        <v>13</v>
      </c>
      <c r="R165" s="2" t="s">
        <v>14</v>
      </c>
    </row>
    <row r="166" spans="1:18">
      <c r="A166" s="2" t="s">
        <v>223</v>
      </c>
      <c r="B166" s="2" t="s">
        <v>10</v>
      </c>
      <c r="C166" s="2" t="s">
        <v>11</v>
      </c>
      <c r="D166" s="2">
        <v>-150</v>
      </c>
      <c r="H166" s="2" t="str">
        <f t="shared" si="4"/>
        <v/>
      </c>
      <c r="J166" s="2">
        <f t="shared" si="5"/>
        <v>0</v>
      </c>
      <c r="P166" s="2" t="s">
        <v>224</v>
      </c>
      <c r="Q166" s="2" t="s">
        <v>13</v>
      </c>
      <c r="R166" s="2" t="s">
        <v>14</v>
      </c>
    </row>
    <row r="167" spans="1:18">
      <c r="A167" s="2" t="s">
        <v>223</v>
      </c>
      <c r="B167" s="2" t="s">
        <v>15</v>
      </c>
      <c r="C167" s="2" t="s">
        <v>225</v>
      </c>
      <c r="D167" s="2">
        <v>-8444</v>
      </c>
      <c r="E167" s="2">
        <v>-8700</v>
      </c>
      <c r="G167" s="2">
        <v>-9000</v>
      </c>
      <c r="H167" s="2" t="str">
        <f t="shared" si="4"/>
        <v/>
      </c>
      <c r="J167" s="2">
        <f t="shared" si="5"/>
        <v>-9000</v>
      </c>
      <c r="K167" s="2">
        <v>-64500</v>
      </c>
      <c r="L167" s="2">
        <v>-68300</v>
      </c>
      <c r="M167" s="2">
        <v>-71900</v>
      </c>
      <c r="N167" s="2">
        <v>-75200</v>
      </c>
      <c r="O167" s="2">
        <v>-75200</v>
      </c>
      <c r="P167" s="2" t="s">
        <v>226</v>
      </c>
      <c r="Q167" s="2" t="s">
        <v>13</v>
      </c>
      <c r="R167" s="2" t="s">
        <v>14</v>
      </c>
    </row>
    <row r="168" spans="1:18">
      <c r="A168" s="2" t="s">
        <v>223</v>
      </c>
      <c r="B168" s="2" t="s">
        <v>18</v>
      </c>
      <c r="C168" s="2" t="s">
        <v>19</v>
      </c>
      <c r="D168" s="2">
        <v>3419.55</v>
      </c>
      <c r="E168" s="2">
        <v>3632</v>
      </c>
      <c r="F168" s="2">
        <v>3928.71</v>
      </c>
      <c r="G168" s="2">
        <v>4204</v>
      </c>
      <c r="H168" s="2" t="str">
        <f t="shared" si="4"/>
        <v/>
      </c>
      <c r="J168" s="2">
        <f t="shared" si="5"/>
        <v>4204</v>
      </c>
      <c r="K168" s="2">
        <v>4204</v>
      </c>
      <c r="L168" s="2">
        <v>4204</v>
      </c>
      <c r="M168" s="2">
        <v>4204</v>
      </c>
      <c r="N168" s="2">
        <v>4204</v>
      </c>
      <c r="O168" s="2">
        <v>4204</v>
      </c>
      <c r="P168" s="2" t="s">
        <v>20</v>
      </c>
      <c r="Q168" s="2" t="s">
        <v>13</v>
      </c>
      <c r="R168" s="2" t="s">
        <v>14</v>
      </c>
    </row>
    <row r="169" spans="1:18">
      <c r="A169" s="2" t="s">
        <v>223</v>
      </c>
      <c r="B169" s="2" t="s">
        <v>18</v>
      </c>
      <c r="C169" s="2" t="s">
        <v>21</v>
      </c>
      <c r="D169" s="2">
        <v>15.55</v>
      </c>
      <c r="E169" s="2">
        <v>20</v>
      </c>
      <c r="F169" s="2">
        <v>17.93</v>
      </c>
      <c r="G169" s="2">
        <v>20</v>
      </c>
      <c r="H169" s="2" t="str">
        <f t="shared" si="4"/>
        <v/>
      </c>
      <c r="J169" s="2">
        <f t="shared" si="5"/>
        <v>20</v>
      </c>
      <c r="K169" s="2">
        <v>20</v>
      </c>
      <c r="L169" s="2">
        <v>20</v>
      </c>
      <c r="M169" s="2">
        <v>20</v>
      </c>
      <c r="N169" s="2">
        <v>20</v>
      </c>
      <c r="O169" s="2">
        <v>20</v>
      </c>
      <c r="P169" s="2" t="s">
        <v>26</v>
      </c>
      <c r="Q169" s="2" t="s">
        <v>13</v>
      </c>
      <c r="R169" s="2" t="s">
        <v>14</v>
      </c>
    </row>
    <row r="170" spans="1:18">
      <c r="A170" s="2" t="s">
        <v>223</v>
      </c>
      <c r="B170" s="2" t="s">
        <v>18</v>
      </c>
      <c r="C170" s="2" t="s">
        <v>23</v>
      </c>
      <c r="D170" s="2">
        <v>-56.97</v>
      </c>
      <c r="H170" s="2" t="str">
        <f t="shared" si="4"/>
        <v/>
      </c>
      <c r="J170" s="2">
        <f t="shared" si="5"/>
        <v>0</v>
      </c>
      <c r="P170" s="2" t="s">
        <v>24</v>
      </c>
      <c r="Q170" s="2" t="s">
        <v>13</v>
      </c>
      <c r="R170" s="2" t="s">
        <v>14</v>
      </c>
    </row>
    <row r="171" spans="1:18">
      <c r="A171" s="2" t="s">
        <v>223</v>
      </c>
      <c r="B171" s="2" t="s">
        <v>18</v>
      </c>
      <c r="C171" s="2" t="s">
        <v>31</v>
      </c>
      <c r="D171" s="2">
        <v>669.66</v>
      </c>
      <c r="E171" s="2">
        <v>753</v>
      </c>
      <c r="F171" s="2">
        <v>750.32</v>
      </c>
      <c r="G171" s="2">
        <v>870</v>
      </c>
      <c r="H171" s="2" t="str">
        <f t="shared" si="4"/>
        <v/>
      </c>
      <c r="J171" s="2">
        <f t="shared" si="5"/>
        <v>870</v>
      </c>
      <c r="K171" s="2">
        <v>870</v>
      </c>
      <c r="L171" s="2">
        <v>870</v>
      </c>
      <c r="M171" s="2">
        <v>870</v>
      </c>
      <c r="N171" s="2">
        <v>870</v>
      </c>
      <c r="O171" s="2">
        <v>870</v>
      </c>
      <c r="P171" s="2" t="s">
        <v>20</v>
      </c>
      <c r="Q171" s="2" t="s">
        <v>13</v>
      </c>
      <c r="R171" s="2" t="s">
        <v>14</v>
      </c>
    </row>
    <row r="172" spans="1:18">
      <c r="A172" s="2" t="s">
        <v>223</v>
      </c>
      <c r="B172" s="2" t="s">
        <v>18</v>
      </c>
      <c r="C172" s="2" t="s">
        <v>118</v>
      </c>
      <c r="D172" s="2">
        <v>7847.39</v>
      </c>
      <c r="E172" s="2">
        <v>7900</v>
      </c>
      <c r="F172" s="2">
        <v>9116.66</v>
      </c>
      <c r="G172" s="2">
        <v>9200</v>
      </c>
      <c r="H172" s="2" t="str">
        <f t="shared" si="4"/>
        <v/>
      </c>
      <c r="J172" s="2">
        <f t="shared" si="5"/>
        <v>9200</v>
      </c>
      <c r="K172" s="2">
        <v>9200</v>
      </c>
      <c r="L172" s="2">
        <v>9200</v>
      </c>
      <c r="M172" s="2">
        <v>9200</v>
      </c>
      <c r="N172" s="2">
        <v>9200</v>
      </c>
      <c r="O172" s="2">
        <v>9200</v>
      </c>
      <c r="P172" s="2" t="s">
        <v>227</v>
      </c>
      <c r="Q172" s="2" t="s">
        <v>13</v>
      </c>
      <c r="R172" s="2" t="s">
        <v>14</v>
      </c>
    </row>
    <row r="173" spans="1:18">
      <c r="A173" s="2" t="s">
        <v>223</v>
      </c>
      <c r="B173" s="2" t="s">
        <v>18</v>
      </c>
      <c r="C173" s="2" t="s">
        <v>34</v>
      </c>
      <c r="D173" s="2">
        <v>470.6</v>
      </c>
      <c r="F173" s="2">
        <v>124.44</v>
      </c>
      <c r="H173" s="2" t="str">
        <f t="shared" si="4"/>
        <v/>
      </c>
      <c r="J173" s="2">
        <f t="shared" si="5"/>
        <v>0</v>
      </c>
      <c r="P173" s="2" t="s">
        <v>228</v>
      </c>
      <c r="Q173" s="2" t="s">
        <v>13</v>
      </c>
      <c r="R173" s="2" t="s">
        <v>14</v>
      </c>
    </row>
    <row r="174" spans="1:18">
      <c r="A174" s="2" t="s">
        <v>223</v>
      </c>
      <c r="B174" s="2" t="s">
        <v>36</v>
      </c>
      <c r="C174" s="2" t="s">
        <v>41</v>
      </c>
      <c r="D174" s="2">
        <v>275.2</v>
      </c>
      <c r="E174" s="2">
        <v>309</v>
      </c>
      <c r="F174" s="2">
        <v>325.97000000000003</v>
      </c>
      <c r="G174" s="2">
        <v>349</v>
      </c>
      <c r="H174" s="2" t="str">
        <f t="shared" si="4"/>
        <v/>
      </c>
      <c r="J174" s="2">
        <f t="shared" si="5"/>
        <v>349</v>
      </c>
      <c r="K174" s="2">
        <v>349</v>
      </c>
      <c r="L174" s="2">
        <v>349</v>
      </c>
      <c r="M174" s="2">
        <v>349</v>
      </c>
      <c r="N174" s="2">
        <v>349</v>
      </c>
      <c r="O174" s="2">
        <v>349</v>
      </c>
      <c r="P174" s="2" t="s">
        <v>20</v>
      </c>
      <c r="Q174" s="2" t="s">
        <v>13</v>
      </c>
      <c r="R174" s="2" t="s">
        <v>14</v>
      </c>
    </row>
    <row r="175" spans="1:18">
      <c r="A175" s="2" t="s">
        <v>223</v>
      </c>
      <c r="B175" s="2" t="s">
        <v>36</v>
      </c>
      <c r="C175" s="2" t="s">
        <v>229</v>
      </c>
      <c r="E175" s="2">
        <v>35800</v>
      </c>
      <c r="G175" s="2">
        <v>249300</v>
      </c>
      <c r="H175" s="2" t="str">
        <f t="shared" si="4"/>
        <v/>
      </c>
      <c r="J175" s="2">
        <f t="shared" si="5"/>
        <v>249300</v>
      </c>
      <c r="K175" s="2">
        <v>34400</v>
      </c>
      <c r="L175" s="2">
        <v>36800</v>
      </c>
      <c r="M175" s="2">
        <v>39400</v>
      </c>
      <c r="N175" s="2">
        <v>42200</v>
      </c>
      <c r="O175" s="2">
        <v>42200</v>
      </c>
      <c r="P175" s="2" t="s">
        <v>230</v>
      </c>
      <c r="Q175" s="2" t="s">
        <v>13</v>
      </c>
      <c r="R175" s="2" t="s">
        <v>14</v>
      </c>
    </row>
    <row r="176" spans="1:18">
      <c r="A176" s="2" t="s">
        <v>223</v>
      </c>
      <c r="B176" s="2" t="s">
        <v>36</v>
      </c>
      <c r="C176" s="2" t="s">
        <v>231</v>
      </c>
      <c r="E176" s="2">
        <v>2800</v>
      </c>
      <c r="G176" s="2">
        <v>3000</v>
      </c>
      <c r="H176" s="2" t="str">
        <f t="shared" si="4"/>
        <v/>
      </c>
      <c r="J176" s="2">
        <f t="shared" si="5"/>
        <v>3000</v>
      </c>
      <c r="K176" s="2">
        <v>3000</v>
      </c>
      <c r="L176" s="2">
        <v>3000</v>
      </c>
      <c r="M176" s="2">
        <v>3000</v>
      </c>
      <c r="N176" s="2">
        <v>3000</v>
      </c>
      <c r="O176" s="2">
        <v>3000</v>
      </c>
      <c r="P176" s="2" t="s">
        <v>232</v>
      </c>
      <c r="Q176" s="2" t="s">
        <v>13</v>
      </c>
      <c r="R176" s="2" t="s">
        <v>14</v>
      </c>
    </row>
    <row r="177" spans="1:18">
      <c r="A177" s="2" t="s">
        <v>223</v>
      </c>
      <c r="B177" s="2" t="s">
        <v>42</v>
      </c>
      <c r="C177" s="2" t="s">
        <v>128</v>
      </c>
      <c r="F177" s="2">
        <v>160</v>
      </c>
      <c r="H177" s="2" t="str">
        <f t="shared" si="4"/>
        <v/>
      </c>
      <c r="J177" s="2">
        <f t="shared" si="5"/>
        <v>0</v>
      </c>
      <c r="Q177" s="2" t="s">
        <v>13</v>
      </c>
      <c r="R177" s="2" t="s">
        <v>14</v>
      </c>
    </row>
    <row r="178" spans="1:18">
      <c r="A178" s="2" t="s">
        <v>223</v>
      </c>
      <c r="B178" s="2" t="s">
        <v>42</v>
      </c>
      <c r="C178" s="2" t="s">
        <v>138</v>
      </c>
      <c r="D178" s="2">
        <v>4293.97</v>
      </c>
      <c r="E178" s="2">
        <v>4500</v>
      </c>
      <c r="F178" s="2">
        <v>4223.84</v>
      </c>
      <c r="G178" s="2">
        <v>5000</v>
      </c>
      <c r="H178" s="2" t="str">
        <f t="shared" si="4"/>
        <v/>
      </c>
      <c r="J178" s="2">
        <f t="shared" si="5"/>
        <v>5000</v>
      </c>
      <c r="K178" s="2">
        <v>5000</v>
      </c>
      <c r="L178" s="2">
        <v>5000</v>
      </c>
      <c r="M178" s="2">
        <v>5000</v>
      </c>
      <c r="N178" s="2">
        <v>5000</v>
      </c>
      <c r="O178" s="2">
        <v>5000</v>
      </c>
      <c r="P178" s="2" t="s">
        <v>233</v>
      </c>
      <c r="Q178" s="2" t="s">
        <v>13</v>
      </c>
      <c r="R178" s="2" t="s">
        <v>14</v>
      </c>
    </row>
    <row r="179" spans="1:18">
      <c r="A179" s="2" t="s">
        <v>223</v>
      </c>
      <c r="B179" s="2" t="s">
        <v>63</v>
      </c>
      <c r="C179" s="2" t="s">
        <v>234</v>
      </c>
      <c r="D179" s="2">
        <v>757.82</v>
      </c>
      <c r="E179" s="2">
        <v>760</v>
      </c>
      <c r="F179" s="2">
        <v>882.96</v>
      </c>
      <c r="G179" s="2">
        <v>890</v>
      </c>
      <c r="H179" s="2" t="str">
        <f t="shared" si="4"/>
        <v/>
      </c>
      <c r="J179" s="2">
        <f t="shared" si="5"/>
        <v>890</v>
      </c>
      <c r="K179" s="2">
        <v>890</v>
      </c>
      <c r="L179" s="2">
        <v>890</v>
      </c>
      <c r="M179" s="2">
        <v>890</v>
      </c>
      <c r="N179" s="2">
        <v>890</v>
      </c>
      <c r="O179" s="2">
        <v>890</v>
      </c>
      <c r="P179" s="2" t="s">
        <v>235</v>
      </c>
      <c r="Q179" s="2" t="s">
        <v>13</v>
      </c>
      <c r="R179" s="2" t="s">
        <v>14</v>
      </c>
    </row>
    <row r="180" spans="1:18">
      <c r="A180" s="2" t="s">
        <v>223</v>
      </c>
      <c r="B180" s="2" t="s">
        <v>66</v>
      </c>
      <c r="C180" s="2" t="s">
        <v>67</v>
      </c>
      <c r="D180" s="2">
        <v>-9098.77</v>
      </c>
      <c r="E180" s="2">
        <v>-17620</v>
      </c>
      <c r="G180" s="2">
        <v>-9099</v>
      </c>
      <c r="H180" s="2" t="str">
        <f t="shared" si="4"/>
        <v/>
      </c>
      <c r="J180" s="2">
        <f t="shared" si="5"/>
        <v>-9099</v>
      </c>
      <c r="K180" s="2">
        <v>-9099</v>
      </c>
      <c r="L180" s="2">
        <v>-9099</v>
      </c>
      <c r="M180" s="2">
        <v>-9099</v>
      </c>
      <c r="N180" s="2">
        <v>-9099</v>
      </c>
      <c r="O180" s="2">
        <v>-9099</v>
      </c>
      <c r="Q180" s="2" t="s">
        <v>13</v>
      </c>
      <c r="R180" s="2" t="s">
        <v>14</v>
      </c>
    </row>
    <row r="181" spans="1:18">
      <c r="A181" s="2" t="s">
        <v>236</v>
      </c>
      <c r="B181" s="2" t="s">
        <v>15</v>
      </c>
      <c r="C181" s="2" t="s">
        <v>237</v>
      </c>
      <c r="E181" s="2">
        <v>-12</v>
      </c>
      <c r="H181" s="2" t="str">
        <f t="shared" si="4"/>
        <v/>
      </c>
      <c r="J181" s="2">
        <f t="shared" si="5"/>
        <v>0</v>
      </c>
      <c r="P181" s="2" t="s">
        <v>238</v>
      </c>
      <c r="Q181" s="2" t="s">
        <v>13</v>
      </c>
      <c r="R181" s="2" t="s">
        <v>14</v>
      </c>
    </row>
    <row r="182" spans="1:18">
      <c r="A182" s="2" t="s">
        <v>236</v>
      </c>
      <c r="B182" s="2" t="s">
        <v>18</v>
      </c>
      <c r="C182" s="2" t="s">
        <v>19</v>
      </c>
      <c r="D182" s="2">
        <v>58664.82</v>
      </c>
      <c r="E182" s="2">
        <v>63490</v>
      </c>
      <c r="F182" s="2">
        <v>66069.86</v>
      </c>
      <c r="G182" s="2">
        <v>78665</v>
      </c>
      <c r="H182" s="2" t="str">
        <f t="shared" si="4"/>
        <v>W</v>
      </c>
      <c r="J182" s="2">
        <f t="shared" si="5"/>
        <v>78665</v>
      </c>
      <c r="K182" s="2">
        <v>78665</v>
      </c>
      <c r="L182" s="2">
        <v>78665</v>
      </c>
      <c r="M182" s="2">
        <v>78665</v>
      </c>
      <c r="N182" s="2">
        <v>78665</v>
      </c>
      <c r="O182" s="2">
        <v>78665</v>
      </c>
      <c r="P182" s="2" t="s">
        <v>20</v>
      </c>
      <c r="Q182" s="2" t="s">
        <v>13</v>
      </c>
      <c r="R182" s="2" t="s">
        <v>14</v>
      </c>
    </row>
    <row r="183" spans="1:18">
      <c r="A183" s="2" t="s">
        <v>236</v>
      </c>
      <c r="B183" s="2" t="s">
        <v>18</v>
      </c>
      <c r="C183" s="2" t="s">
        <v>21</v>
      </c>
      <c r="D183" s="2">
        <v>258.52999999999997</v>
      </c>
      <c r="E183" s="2">
        <v>250</v>
      </c>
      <c r="F183" s="2">
        <v>304.93</v>
      </c>
      <c r="G183" s="2">
        <v>310</v>
      </c>
      <c r="H183" s="2" t="str">
        <f t="shared" si="4"/>
        <v/>
      </c>
      <c r="J183" s="2">
        <f t="shared" si="5"/>
        <v>310</v>
      </c>
      <c r="K183" s="2">
        <v>310</v>
      </c>
      <c r="L183" s="2">
        <v>310</v>
      </c>
      <c r="M183" s="2">
        <v>310</v>
      </c>
      <c r="N183" s="2">
        <v>310</v>
      </c>
      <c r="O183" s="2">
        <v>310</v>
      </c>
      <c r="P183" s="2" t="s">
        <v>22</v>
      </c>
      <c r="Q183" s="2" t="s">
        <v>13</v>
      </c>
      <c r="R183" s="2" t="s">
        <v>14</v>
      </c>
    </row>
    <row r="184" spans="1:18">
      <c r="A184" s="2" t="s">
        <v>236</v>
      </c>
      <c r="B184" s="2" t="s">
        <v>18</v>
      </c>
      <c r="C184" s="2" t="s">
        <v>23</v>
      </c>
      <c r="D184" s="2">
        <v>5777.37</v>
      </c>
      <c r="H184" s="2" t="str">
        <f t="shared" si="4"/>
        <v/>
      </c>
      <c r="J184" s="2">
        <f t="shared" si="5"/>
        <v>0</v>
      </c>
      <c r="P184" s="2" t="s">
        <v>24</v>
      </c>
      <c r="Q184" s="2" t="s">
        <v>13</v>
      </c>
      <c r="R184" s="2" t="s">
        <v>14</v>
      </c>
    </row>
    <row r="185" spans="1:18">
      <c r="A185" s="2" t="s">
        <v>236</v>
      </c>
      <c r="B185" s="2" t="s">
        <v>18</v>
      </c>
      <c r="C185" s="2" t="s">
        <v>25</v>
      </c>
      <c r="D185" s="2">
        <v>-0.18</v>
      </c>
      <c r="H185" s="2" t="str">
        <f t="shared" si="4"/>
        <v/>
      </c>
      <c r="J185" s="2">
        <f t="shared" si="5"/>
        <v>0</v>
      </c>
      <c r="P185" s="2" t="s">
        <v>239</v>
      </c>
      <c r="Q185" s="2" t="s">
        <v>13</v>
      </c>
      <c r="R185" s="2" t="s">
        <v>14</v>
      </c>
    </row>
    <row r="186" spans="1:18">
      <c r="A186" s="2" t="s">
        <v>236</v>
      </c>
      <c r="B186" s="2" t="s">
        <v>18</v>
      </c>
      <c r="C186" s="2" t="s">
        <v>31</v>
      </c>
      <c r="D186" s="2">
        <v>11899.15</v>
      </c>
      <c r="E186" s="2">
        <v>13586</v>
      </c>
      <c r="F186" s="2">
        <v>13480.74</v>
      </c>
      <c r="G186" s="2">
        <v>17203</v>
      </c>
      <c r="H186" s="2" t="str">
        <f t="shared" si="4"/>
        <v>W</v>
      </c>
      <c r="J186" s="2">
        <f t="shared" si="5"/>
        <v>17203</v>
      </c>
      <c r="K186" s="2">
        <v>17203</v>
      </c>
      <c r="L186" s="2">
        <v>17203</v>
      </c>
      <c r="M186" s="2">
        <v>17203</v>
      </c>
      <c r="N186" s="2">
        <v>17203</v>
      </c>
      <c r="O186" s="2">
        <v>17203</v>
      </c>
      <c r="P186" s="2" t="s">
        <v>20</v>
      </c>
      <c r="Q186" s="2" t="s">
        <v>13</v>
      </c>
      <c r="R186" s="2" t="s">
        <v>14</v>
      </c>
    </row>
    <row r="187" spans="1:18">
      <c r="A187" s="2" t="s">
        <v>236</v>
      </c>
      <c r="B187" s="2" t="s">
        <v>18</v>
      </c>
      <c r="C187" s="2" t="s">
        <v>32</v>
      </c>
      <c r="D187" s="2">
        <v>0.18</v>
      </c>
      <c r="H187" s="2" t="str">
        <f t="shared" si="4"/>
        <v/>
      </c>
      <c r="J187" s="2">
        <f t="shared" si="5"/>
        <v>0</v>
      </c>
      <c r="P187" s="2" t="s">
        <v>240</v>
      </c>
      <c r="Q187" s="2" t="s">
        <v>13</v>
      </c>
      <c r="R187" s="2" t="s">
        <v>14</v>
      </c>
    </row>
    <row r="188" spans="1:18">
      <c r="A188" s="2" t="s">
        <v>236</v>
      </c>
      <c r="B188" s="2" t="s">
        <v>18</v>
      </c>
      <c r="C188" s="2" t="s">
        <v>93</v>
      </c>
      <c r="F188" s="2">
        <v>45.11</v>
      </c>
      <c r="H188" s="2" t="str">
        <f t="shared" si="4"/>
        <v/>
      </c>
      <c r="J188" s="2">
        <f t="shared" si="5"/>
        <v>0</v>
      </c>
      <c r="Q188" s="2" t="s">
        <v>13</v>
      </c>
      <c r="R188" s="2" t="s">
        <v>14</v>
      </c>
    </row>
    <row r="189" spans="1:18">
      <c r="A189" s="2" t="s">
        <v>236</v>
      </c>
      <c r="B189" s="2" t="s">
        <v>18</v>
      </c>
      <c r="C189" s="2" t="s">
        <v>95</v>
      </c>
      <c r="D189" s="2">
        <v>495.2</v>
      </c>
      <c r="E189" s="2">
        <v>600</v>
      </c>
      <c r="F189" s="2">
        <v>441</v>
      </c>
      <c r="G189" s="2">
        <v>600</v>
      </c>
      <c r="H189" s="2" t="str">
        <f t="shared" si="4"/>
        <v/>
      </c>
      <c r="J189" s="2">
        <f t="shared" si="5"/>
        <v>600</v>
      </c>
      <c r="K189" s="2">
        <v>600</v>
      </c>
      <c r="L189" s="2">
        <v>600</v>
      </c>
      <c r="M189" s="2">
        <v>600</v>
      </c>
      <c r="N189" s="2">
        <v>600</v>
      </c>
      <c r="O189" s="2">
        <v>600</v>
      </c>
      <c r="P189" s="2" t="s">
        <v>241</v>
      </c>
      <c r="Q189" s="2" t="s">
        <v>13</v>
      </c>
      <c r="R189" s="2" t="s">
        <v>14</v>
      </c>
    </row>
    <row r="190" spans="1:18">
      <c r="A190" s="2" t="s">
        <v>236</v>
      </c>
      <c r="B190" s="2" t="s">
        <v>18</v>
      </c>
      <c r="C190" s="2" t="s">
        <v>34</v>
      </c>
      <c r="F190" s="2">
        <v>53.78</v>
      </c>
      <c r="H190" s="2" t="str">
        <f t="shared" si="4"/>
        <v/>
      </c>
      <c r="J190" s="2">
        <f t="shared" si="5"/>
        <v>0</v>
      </c>
      <c r="Q190" s="2" t="s">
        <v>13</v>
      </c>
      <c r="R190" s="2" t="s">
        <v>14</v>
      </c>
    </row>
    <row r="191" spans="1:18">
      <c r="A191" s="2" t="s">
        <v>236</v>
      </c>
      <c r="B191" s="2" t="s">
        <v>36</v>
      </c>
      <c r="C191" s="2" t="s">
        <v>41</v>
      </c>
      <c r="D191" s="2">
        <v>4647.92</v>
      </c>
      <c r="E191" s="2">
        <v>5300</v>
      </c>
      <c r="F191" s="2">
        <v>5452.77</v>
      </c>
      <c r="G191" s="2">
        <v>6293</v>
      </c>
      <c r="H191" s="2" t="str">
        <f t="shared" si="4"/>
        <v>W</v>
      </c>
      <c r="J191" s="2">
        <f t="shared" si="5"/>
        <v>6293</v>
      </c>
      <c r="K191" s="2">
        <v>6293</v>
      </c>
      <c r="L191" s="2">
        <v>6293</v>
      </c>
      <c r="M191" s="2">
        <v>6293</v>
      </c>
      <c r="N191" s="2">
        <v>6293</v>
      </c>
      <c r="O191" s="2">
        <v>6293</v>
      </c>
      <c r="P191" s="2" t="s">
        <v>20</v>
      </c>
      <c r="Q191" s="2" t="s">
        <v>13</v>
      </c>
      <c r="R191" s="2" t="s">
        <v>14</v>
      </c>
    </row>
    <row r="192" spans="1:18">
      <c r="A192" s="2" t="s">
        <v>236</v>
      </c>
      <c r="B192" s="2" t="s">
        <v>42</v>
      </c>
      <c r="C192" s="2" t="s">
        <v>43</v>
      </c>
      <c r="F192" s="2">
        <v>184.83</v>
      </c>
      <c r="H192" s="2" t="str">
        <f t="shared" si="4"/>
        <v/>
      </c>
      <c r="J192" s="2">
        <f t="shared" si="5"/>
        <v>0</v>
      </c>
      <c r="P192" s="2" t="s">
        <v>242</v>
      </c>
      <c r="Q192" s="2" t="s">
        <v>13</v>
      </c>
      <c r="R192" s="2" t="s">
        <v>14</v>
      </c>
    </row>
    <row r="193" spans="1:18">
      <c r="A193" s="2" t="s">
        <v>236</v>
      </c>
      <c r="B193" s="2" t="s">
        <v>42</v>
      </c>
      <c r="C193" s="2" t="s">
        <v>54</v>
      </c>
      <c r="D193" s="2">
        <v>203.55</v>
      </c>
      <c r="E193" s="2">
        <v>200</v>
      </c>
      <c r="F193" s="2">
        <v>245.97</v>
      </c>
      <c r="G193" s="2">
        <v>200</v>
      </c>
      <c r="H193" s="2" t="str">
        <f t="shared" si="4"/>
        <v/>
      </c>
      <c r="J193" s="2">
        <f t="shared" si="5"/>
        <v>200</v>
      </c>
      <c r="K193" s="2">
        <v>200</v>
      </c>
      <c r="L193" s="2">
        <v>200</v>
      </c>
      <c r="M193" s="2">
        <v>200</v>
      </c>
      <c r="N193" s="2">
        <v>200</v>
      </c>
      <c r="O193" s="2">
        <v>200</v>
      </c>
      <c r="P193" s="2" t="s">
        <v>243</v>
      </c>
      <c r="Q193" s="2" t="s">
        <v>13</v>
      </c>
      <c r="R193" s="2" t="s">
        <v>14</v>
      </c>
    </row>
    <row r="194" spans="1:18">
      <c r="A194" s="2" t="s">
        <v>236</v>
      </c>
      <c r="B194" s="2" t="s">
        <v>42</v>
      </c>
      <c r="C194" s="2" t="s">
        <v>58</v>
      </c>
      <c r="D194" s="2">
        <v>2441.62</v>
      </c>
      <c r="E194" s="2">
        <v>650</v>
      </c>
      <c r="F194" s="2">
        <v>374</v>
      </c>
      <c r="G194" s="2">
        <v>650</v>
      </c>
      <c r="H194" s="2" t="str">
        <f t="shared" si="4"/>
        <v/>
      </c>
      <c r="J194" s="2">
        <f t="shared" si="5"/>
        <v>650</v>
      </c>
      <c r="K194" s="2">
        <v>650</v>
      </c>
      <c r="L194" s="2">
        <v>650</v>
      </c>
      <c r="M194" s="2">
        <v>650</v>
      </c>
      <c r="N194" s="2">
        <v>650</v>
      </c>
      <c r="O194" s="2">
        <v>650</v>
      </c>
      <c r="P194" s="2" t="s">
        <v>244</v>
      </c>
      <c r="Q194" s="2" t="s">
        <v>13</v>
      </c>
      <c r="R194" s="2" t="s">
        <v>14</v>
      </c>
    </row>
    <row r="195" spans="1:18">
      <c r="A195" s="2" t="s">
        <v>236</v>
      </c>
      <c r="B195" s="2" t="s">
        <v>60</v>
      </c>
      <c r="C195" s="2" t="s">
        <v>61</v>
      </c>
      <c r="D195" s="2">
        <v>142</v>
      </c>
      <c r="E195" s="2">
        <v>141</v>
      </c>
      <c r="F195" s="2">
        <v>166</v>
      </c>
      <c r="G195" s="2">
        <v>308</v>
      </c>
      <c r="H195" s="2" t="str">
        <f t="shared" ref="H195:H258" si="6">IF(ABS(G195)&gt;5000,
      IF(ABS(F195)&lt;&gt;0,
          IF(ABS((F195-G195)/G195*100)&gt;10,"W",""),""),"")</f>
        <v/>
      </c>
      <c r="J195" s="2">
        <f t="shared" ref="J195:J258" si="7">G195+I195</f>
        <v>308</v>
      </c>
      <c r="K195" s="2">
        <v>310</v>
      </c>
      <c r="L195" s="2">
        <v>309</v>
      </c>
      <c r="M195" s="2">
        <v>309</v>
      </c>
      <c r="N195" s="2">
        <v>310</v>
      </c>
      <c r="O195" s="2">
        <v>310</v>
      </c>
      <c r="P195" s="2" t="s">
        <v>245</v>
      </c>
      <c r="Q195" s="2" t="s">
        <v>13</v>
      </c>
      <c r="R195" s="2" t="s">
        <v>14</v>
      </c>
    </row>
    <row r="196" spans="1:18">
      <c r="A196" s="2" t="s">
        <v>236</v>
      </c>
      <c r="B196" s="2" t="s">
        <v>60</v>
      </c>
      <c r="C196" s="2" t="s">
        <v>246</v>
      </c>
      <c r="D196" s="2">
        <v>39</v>
      </c>
      <c r="H196" s="2" t="str">
        <f t="shared" si="6"/>
        <v/>
      </c>
      <c r="J196" s="2">
        <f t="shared" si="7"/>
        <v>0</v>
      </c>
      <c r="Q196" s="2" t="s">
        <v>13</v>
      </c>
      <c r="R196" s="2" t="s">
        <v>14</v>
      </c>
    </row>
    <row r="197" spans="1:18">
      <c r="A197" s="2" t="s">
        <v>236</v>
      </c>
      <c r="B197" s="2" t="s">
        <v>60</v>
      </c>
      <c r="C197" s="2" t="s">
        <v>247</v>
      </c>
      <c r="F197" s="2">
        <v>210</v>
      </c>
      <c r="H197" s="2" t="str">
        <f t="shared" si="6"/>
        <v/>
      </c>
      <c r="J197" s="2">
        <f t="shared" si="7"/>
        <v>0</v>
      </c>
      <c r="Q197" s="2" t="s">
        <v>13</v>
      </c>
      <c r="R197" s="2" t="s">
        <v>14</v>
      </c>
    </row>
    <row r="198" spans="1:18">
      <c r="A198" s="2" t="s">
        <v>236</v>
      </c>
      <c r="B198" s="2" t="s">
        <v>248</v>
      </c>
      <c r="C198" s="2" t="s">
        <v>249</v>
      </c>
      <c r="D198" s="2">
        <v>-1175</v>
      </c>
      <c r="F198" s="2">
        <v>-325</v>
      </c>
      <c r="H198" s="2" t="str">
        <f t="shared" si="6"/>
        <v/>
      </c>
      <c r="J198" s="2">
        <f t="shared" si="7"/>
        <v>0</v>
      </c>
      <c r="P198" s="2" t="s">
        <v>250</v>
      </c>
      <c r="Q198" s="2" t="s">
        <v>13</v>
      </c>
      <c r="R198" s="2" t="s">
        <v>14</v>
      </c>
    </row>
    <row r="199" spans="1:18">
      <c r="A199" s="2" t="s">
        <v>236</v>
      </c>
      <c r="B199" s="2" t="s">
        <v>248</v>
      </c>
      <c r="C199" s="2" t="s">
        <v>251</v>
      </c>
      <c r="D199" s="2">
        <v>24909</v>
      </c>
      <c r="E199" s="2">
        <v>-1000</v>
      </c>
      <c r="F199" s="2">
        <v>-399</v>
      </c>
      <c r="G199" s="2">
        <v>-1000</v>
      </c>
      <c r="H199" s="2" t="str">
        <f t="shared" si="6"/>
        <v/>
      </c>
      <c r="J199" s="2">
        <f t="shared" si="7"/>
        <v>-1000</v>
      </c>
      <c r="K199" s="2">
        <v>-1000</v>
      </c>
      <c r="L199" s="2">
        <v>-1000</v>
      </c>
      <c r="M199" s="2">
        <v>-1000</v>
      </c>
      <c r="N199" s="2">
        <v>-1000</v>
      </c>
      <c r="O199" s="2">
        <v>-1000</v>
      </c>
      <c r="P199" s="2" t="s">
        <v>252</v>
      </c>
      <c r="Q199" s="2" t="s">
        <v>13</v>
      </c>
      <c r="R199" s="2" t="s">
        <v>14</v>
      </c>
    </row>
    <row r="200" spans="1:18">
      <c r="A200" s="2" t="s">
        <v>236</v>
      </c>
      <c r="B200" s="2" t="s">
        <v>66</v>
      </c>
      <c r="C200" s="2" t="s">
        <v>67</v>
      </c>
      <c r="D200" s="2">
        <v>-108303.16</v>
      </c>
      <c r="E200" s="2">
        <v>-80298</v>
      </c>
      <c r="G200" s="2">
        <v>-108303</v>
      </c>
      <c r="H200" s="2" t="str">
        <f t="shared" si="6"/>
        <v/>
      </c>
      <c r="J200" s="2">
        <f t="shared" si="7"/>
        <v>-108303</v>
      </c>
      <c r="K200" s="2">
        <v>-108303</v>
      </c>
      <c r="L200" s="2">
        <v>-108303</v>
      </c>
      <c r="M200" s="2">
        <v>-108303</v>
      </c>
      <c r="N200" s="2">
        <v>-108303</v>
      </c>
      <c r="O200" s="2">
        <v>-108303</v>
      </c>
      <c r="Q200" s="2" t="s">
        <v>13</v>
      </c>
      <c r="R200" s="2" t="s">
        <v>14</v>
      </c>
    </row>
    <row r="201" spans="1:18">
      <c r="A201" s="2" t="s">
        <v>253</v>
      </c>
      <c r="B201" s="2" t="s">
        <v>10</v>
      </c>
      <c r="C201" s="2" t="s">
        <v>114</v>
      </c>
      <c r="F201" s="2">
        <v>-80.41</v>
      </c>
      <c r="H201" s="2" t="str">
        <f t="shared" si="6"/>
        <v/>
      </c>
      <c r="J201" s="2">
        <f t="shared" si="7"/>
        <v>0</v>
      </c>
      <c r="Q201" s="2" t="s">
        <v>13</v>
      </c>
      <c r="R201" s="2" t="s">
        <v>14</v>
      </c>
    </row>
    <row r="202" spans="1:18">
      <c r="A202" s="2" t="s">
        <v>253</v>
      </c>
      <c r="B202" s="2" t="s">
        <v>18</v>
      </c>
      <c r="C202" s="2" t="s">
        <v>19</v>
      </c>
      <c r="D202" s="2">
        <v>20238.93</v>
      </c>
      <c r="E202" s="2">
        <v>19182</v>
      </c>
      <c r="F202" s="2">
        <v>19637.32</v>
      </c>
      <c r="G202" s="2">
        <v>19450</v>
      </c>
      <c r="H202" s="2" t="str">
        <f t="shared" si="6"/>
        <v/>
      </c>
      <c r="J202" s="2">
        <f t="shared" si="7"/>
        <v>19450</v>
      </c>
      <c r="K202" s="2">
        <v>19450</v>
      </c>
      <c r="L202" s="2">
        <v>19450</v>
      </c>
      <c r="M202" s="2">
        <v>19450</v>
      </c>
      <c r="N202" s="2">
        <v>19450</v>
      </c>
      <c r="O202" s="2">
        <v>19450</v>
      </c>
      <c r="P202" s="2" t="s">
        <v>20</v>
      </c>
      <c r="Q202" s="2" t="s">
        <v>13</v>
      </c>
      <c r="R202" s="2" t="s">
        <v>14</v>
      </c>
    </row>
    <row r="203" spans="1:18">
      <c r="A203" s="2" t="s">
        <v>253</v>
      </c>
      <c r="B203" s="2" t="s">
        <v>18</v>
      </c>
      <c r="C203" s="2" t="s">
        <v>21</v>
      </c>
      <c r="D203" s="2">
        <v>78.11</v>
      </c>
      <c r="E203" s="2">
        <v>150</v>
      </c>
      <c r="F203" s="2">
        <v>86.05</v>
      </c>
      <c r="G203" s="2">
        <v>100</v>
      </c>
      <c r="H203" s="2" t="str">
        <f t="shared" si="6"/>
        <v/>
      </c>
      <c r="J203" s="2">
        <f t="shared" si="7"/>
        <v>100</v>
      </c>
      <c r="K203" s="2">
        <v>100</v>
      </c>
      <c r="L203" s="2">
        <v>100</v>
      </c>
      <c r="M203" s="2">
        <v>100</v>
      </c>
      <c r="N203" s="2">
        <v>100</v>
      </c>
      <c r="O203" s="2">
        <v>100</v>
      </c>
      <c r="P203" s="2" t="s">
        <v>22</v>
      </c>
      <c r="Q203" s="2" t="s">
        <v>13</v>
      </c>
      <c r="R203" s="2" t="s">
        <v>14</v>
      </c>
    </row>
    <row r="204" spans="1:18">
      <c r="A204" s="2" t="s">
        <v>253</v>
      </c>
      <c r="B204" s="2" t="s">
        <v>18</v>
      </c>
      <c r="C204" s="2" t="s">
        <v>23</v>
      </c>
      <c r="D204" s="2">
        <v>-586.20000000000005</v>
      </c>
      <c r="H204" s="2" t="str">
        <f t="shared" si="6"/>
        <v/>
      </c>
      <c r="J204" s="2">
        <f t="shared" si="7"/>
        <v>0</v>
      </c>
      <c r="P204" s="2" t="s">
        <v>24</v>
      </c>
      <c r="Q204" s="2" t="s">
        <v>13</v>
      </c>
      <c r="R204" s="2" t="s">
        <v>14</v>
      </c>
    </row>
    <row r="205" spans="1:18">
      <c r="A205" s="2" t="s">
        <v>253</v>
      </c>
      <c r="B205" s="2" t="s">
        <v>18</v>
      </c>
      <c r="C205" s="2" t="s">
        <v>31</v>
      </c>
      <c r="D205" s="2">
        <v>4087.27</v>
      </c>
      <c r="E205" s="2">
        <v>4063</v>
      </c>
      <c r="F205" s="2">
        <v>4017.2</v>
      </c>
      <c r="G205" s="2">
        <v>4284</v>
      </c>
      <c r="H205" s="2" t="str">
        <f t="shared" si="6"/>
        <v/>
      </c>
      <c r="J205" s="2">
        <f t="shared" si="7"/>
        <v>4284</v>
      </c>
      <c r="K205" s="2">
        <v>4284</v>
      </c>
      <c r="L205" s="2">
        <v>4284</v>
      </c>
      <c r="M205" s="2">
        <v>4284</v>
      </c>
      <c r="N205" s="2">
        <v>4284</v>
      </c>
      <c r="O205" s="2">
        <v>4284</v>
      </c>
      <c r="P205" s="2" t="s">
        <v>20</v>
      </c>
      <c r="Q205" s="2" t="s">
        <v>13</v>
      </c>
      <c r="R205" s="2" t="s">
        <v>14</v>
      </c>
    </row>
    <row r="206" spans="1:18">
      <c r="A206" s="2" t="s">
        <v>253</v>
      </c>
      <c r="B206" s="2" t="s">
        <v>18</v>
      </c>
      <c r="C206" s="2" t="s">
        <v>95</v>
      </c>
      <c r="D206" s="2">
        <v>990.4</v>
      </c>
      <c r="E206" s="2">
        <v>1200</v>
      </c>
      <c r="F206" s="2">
        <v>882</v>
      </c>
      <c r="G206" s="2">
        <v>1200</v>
      </c>
      <c r="H206" s="2" t="str">
        <f t="shared" si="6"/>
        <v/>
      </c>
      <c r="J206" s="2">
        <f t="shared" si="7"/>
        <v>1200</v>
      </c>
      <c r="K206" s="2">
        <v>1200</v>
      </c>
      <c r="L206" s="2">
        <v>1200</v>
      </c>
      <c r="M206" s="2">
        <v>1200</v>
      </c>
      <c r="N206" s="2">
        <v>1200</v>
      </c>
      <c r="O206" s="2">
        <v>1200</v>
      </c>
      <c r="P206" s="2" t="s">
        <v>254</v>
      </c>
      <c r="Q206" s="2" t="s">
        <v>13</v>
      </c>
      <c r="R206" s="2" t="s">
        <v>14</v>
      </c>
    </row>
    <row r="207" spans="1:18">
      <c r="A207" s="2" t="s">
        <v>253</v>
      </c>
      <c r="B207" s="2" t="s">
        <v>36</v>
      </c>
      <c r="C207" s="2" t="s">
        <v>41</v>
      </c>
      <c r="D207" s="2">
        <v>1589.67</v>
      </c>
      <c r="E207" s="2">
        <v>1600</v>
      </c>
      <c r="F207" s="2">
        <v>1619.98</v>
      </c>
      <c r="G207" s="2">
        <v>1808</v>
      </c>
      <c r="H207" s="2" t="str">
        <f t="shared" si="6"/>
        <v/>
      </c>
      <c r="J207" s="2">
        <f t="shared" si="7"/>
        <v>1808</v>
      </c>
      <c r="K207" s="2">
        <v>1553</v>
      </c>
      <c r="L207" s="2">
        <v>1553</v>
      </c>
      <c r="M207" s="2">
        <v>1553</v>
      </c>
      <c r="N207" s="2">
        <v>1553</v>
      </c>
      <c r="O207" s="2">
        <v>1553</v>
      </c>
      <c r="P207" s="2" t="s">
        <v>20</v>
      </c>
      <c r="Q207" s="2" t="s">
        <v>13</v>
      </c>
      <c r="R207" s="2" t="s">
        <v>14</v>
      </c>
    </row>
    <row r="208" spans="1:18">
      <c r="A208" s="2" t="s">
        <v>253</v>
      </c>
      <c r="B208" s="2" t="s">
        <v>42</v>
      </c>
      <c r="C208" s="2" t="s">
        <v>43</v>
      </c>
      <c r="F208" s="2">
        <v>102.29</v>
      </c>
      <c r="H208" s="2" t="str">
        <f t="shared" si="6"/>
        <v/>
      </c>
      <c r="J208" s="2">
        <f t="shared" si="7"/>
        <v>0</v>
      </c>
      <c r="P208" s="2" t="s">
        <v>255</v>
      </c>
      <c r="Q208" s="2" t="s">
        <v>13</v>
      </c>
      <c r="R208" s="2" t="s">
        <v>14</v>
      </c>
    </row>
    <row r="209" spans="1:18">
      <c r="A209" s="2" t="s">
        <v>253</v>
      </c>
      <c r="B209" s="2" t="s">
        <v>42</v>
      </c>
      <c r="C209" s="2" t="s">
        <v>46</v>
      </c>
      <c r="D209" s="2">
        <v>49.98</v>
      </c>
      <c r="E209" s="2">
        <v>1150</v>
      </c>
      <c r="F209" s="2">
        <v>49.98</v>
      </c>
      <c r="G209" s="2">
        <v>1150</v>
      </c>
      <c r="H209" s="2" t="str">
        <f t="shared" si="6"/>
        <v/>
      </c>
      <c r="J209" s="2">
        <f t="shared" si="7"/>
        <v>1150</v>
      </c>
      <c r="K209" s="2">
        <v>1150</v>
      </c>
      <c r="L209" s="2">
        <v>1150</v>
      </c>
      <c r="M209" s="2">
        <v>1150</v>
      </c>
      <c r="N209" s="2">
        <v>1150</v>
      </c>
      <c r="O209" s="2">
        <v>1150</v>
      </c>
      <c r="P209" s="2" t="s">
        <v>256</v>
      </c>
      <c r="Q209" s="2" t="s">
        <v>13</v>
      </c>
      <c r="R209" s="2" t="s">
        <v>14</v>
      </c>
    </row>
    <row r="210" spans="1:18">
      <c r="A210" s="2" t="s">
        <v>253</v>
      </c>
      <c r="B210" s="2" t="s">
        <v>42</v>
      </c>
      <c r="C210" s="2" t="s">
        <v>257</v>
      </c>
      <c r="F210" s="2">
        <v>1916.74</v>
      </c>
      <c r="G210" s="2">
        <v>1600</v>
      </c>
      <c r="H210" s="2" t="str">
        <f t="shared" si="6"/>
        <v/>
      </c>
      <c r="J210" s="2">
        <f t="shared" si="7"/>
        <v>1600</v>
      </c>
      <c r="K210" s="2">
        <v>1600</v>
      </c>
      <c r="L210" s="2">
        <v>1600</v>
      </c>
      <c r="M210" s="2">
        <v>1600</v>
      </c>
      <c r="N210" s="2">
        <v>1600</v>
      </c>
      <c r="O210" s="2">
        <v>1600</v>
      </c>
      <c r="P210" s="2" t="s">
        <v>258</v>
      </c>
      <c r="Q210" s="2" t="s">
        <v>13</v>
      </c>
      <c r="R210" s="2" t="s">
        <v>14</v>
      </c>
    </row>
    <row r="211" spans="1:18">
      <c r="A211" s="2" t="s">
        <v>253</v>
      </c>
      <c r="B211" s="2" t="s">
        <v>42</v>
      </c>
      <c r="C211" s="2" t="s">
        <v>134</v>
      </c>
      <c r="D211" s="2">
        <v>1178.7</v>
      </c>
      <c r="E211" s="2">
        <v>1000</v>
      </c>
      <c r="F211" s="2">
        <v>1475.69</v>
      </c>
      <c r="G211" s="2">
        <v>1000</v>
      </c>
      <c r="H211" s="2" t="str">
        <f t="shared" si="6"/>
        <v/>
      </c>
      <c r="J211" s="2">
        <f t="shared" si="7"/>
        <v>1000</v>
      </c>
      <c r="K211" s="2">
        <v>1000</v>
      </c>
      <c r="L211" s="2">
        <v>1000</v>
      </c>
      <c r="M211" s="2">
        <v>1000</v>
      </c>
      <c r="N211" s="2">
        <v>1000</v>
      </c>
      <c r="O211" s="2">
        <v>1000</v>
      </c>
      <c r="P211" s="2" t="s">
        <v>259</v>
      </c>
      <c r="Q211" s="2" t="s">
        <v>13</v>
      </c>
      <c r="R211" s="2" t="s">
        <v>14</v>
      </c>
    </row>
    <row r="212" spans="1:18">
      <c r="A212" s="2" t="s">
        <v>253</v>
      </c>
      <c r="B212" s="2" t="s">
        <v>42</v>
      </c>
      <c r="C212" s="2" t="s">
        <v>260</v>
      </c>
      <c r="E212" s="2">
        <v>500</v>
      </c>
      <c r="G212" s="2">
        <v>500</v>
      </c>
      <c r="H212" s="2" t="str">
        <f t="shared" si="6"/>
        <v/>
      </c>
      <c r="J212" s="2">
        <f t="shared" si="7"/>
        <v>500</v>
      </c>
      <c r="K212" s="2">
        <v>500</v>
      </c>
      <c r="L212" s="2">
        <v>500</v>
      </c>
      <c r="M212" s="2">
        <v>500</v>
      </c>
      <c r="N212" s="2">
        <v>500</v>
      </c>
      <c r="O212" s="2">
        <v>500</v>
      </c>
      <c r="P212" s="2" t="s">
        <v>261</v>
      </c>
      <c r="Q212" s="2" t="s">
        <v>13</v>
      </c>
      <c r="R212" s="2" t="s">
        <v>14</v>
      </c>
    </row>
    <row r="213" spans="1:18">
      <c r="A213" s="2" t="s">
        <v>253</v>
      </c>
      <c r="B213" s="2" t="s">
        <v>42</v>
      </c>
      <c r="C213" s="2" t="s">
        <v>81</v>
      </c>
      <c r="D213" s="2">
        <v>111.17</v>
      </c>
      <c r="E213" s="2">
        <v>200</v>
      </c>
      <c r="F213" s="2">
        <v>122.94</v>
      </c>
      <c r="G213" s="2">
        <v>200</v>
      </c>
      <c r="H213" s="2" t="str">
        <f t="shared" si="6"/>
        <v/>
      </c>
      <c r="J213" s="2">
        <f t="shared" si="7"/>
        <v>200</v>
      </c>
      <c r="K213" s="2">
        <v>200</v>
      </c>
      <c r="L213" s="2">
        <v>200</v>
      </c>
      <c r="M213" s="2">
        <v>200</v>
      </c>
      <c r="N213" s="2">
        <v>200</v>
      </c>
      <c r="O213" s="2">
        <v>200</v>
      </c>
      <c r="P213" s="2" t="s">
        <v>262</v>
      </c>
      <c r="Q213" s="2" t="s">
        <v>13</v>
      </c>
      <c r="R213" s="2" t="s">
        <v>14</v>
      </c>
    </row>
    <row r="214" spans="1:18">
      <c r="A214" s="2" t="s">
        <v>253</v>
      </c>
      <c r="B214" s="2" t="s">
        <v>42</v>
      </c>
      <c r="C214" s="2" t="s">
        <v>54</v>
      </c>
      <c r="E214" s="2">
        <v>100</v>
      </c>
      <c r="G214" s="2">
        <v>100</v>
      </c>
      <c r="H214" s="2" t="str">
        <f t="shared" si="6"/>
        <v/>
      </c>
      <c r="J214" s="2">
        <f t="shared" si="7"/>
        <v>100</v>
      </c>
      <c r="K214" s="2">
        <v>100</v>
      </c>
      <c r="L214" s="2">
        <v>100</v>
      </c>
      <c r="M214" s="2">
        <v>100</v>
      </c>
      <c r="N214" s="2">
        <v>100</v>
      </c>
      <c r="O214" s="2">
        <v>100</v>
      </c>
      <c r="P214" s="2" t="s">
        <v>262</v>
      </c>
      <c r="Q214" s="2" t="s">
        <v>13</v>
      </c>
      <c r="R214" s="2" t="s">
        <v>14</v>
      </c>
    </row>
    <row r="215" spans="1:18">
      <c r="A215" s="2" t="s">
        <v>253</v>
      </c>
      <c r="B215" s="2" t="s">
        <v>42</v>
      </c>
      <c r="C215" s="2" t="s">
        <v>58</v>
      </c>
      <c r="D215" s="2">
        <v>1049.5999999999999</v>
      </c>
      <c r="E215" s="2">
        <v>500</v>
      </c>
      <c r="F215" s="2">
        <v>583.1</v>
      </c>
      <c r="G215" s="2">
        <v>500</v>
      </c>
      <c r="H215" s="2" t="str">
        <f t="shared" si="6"/>
        <v/>
      </c>
      <c r="J215" s="2">
        <f t="shared" si="7"/>
        <v>500</v>
      </c>
      <c r="K215" s="2">
        <v>500</v>
      </c>
      <c r="L215" s="2">
        <v>500</v>
      </c>
      <c r="M215" s="2">
        <v>500</v>
      </c>
      <c r="N215" s="2">
        <v>500</v>
      </c>
      <c r="O215" s="2">
        <v>500</v>
      </c>
      <c r="P215" s="2" t="s">
        <v>262</v>
      </c>
      <c r="Q215" s="2" t="s">
        <v>13</v>
      </c>
      <c r="R215" s="2" t="s">
        <v>14</v>
      </c>
    </row>
    <row r="216" spans="1:18">
      <c r="A216" s="2" t="s">
        <v>253</v>
      </c>
      <c r="B216" s="2" t="s">
        <v>42</v>
      </c>
      <c r="C216" s="2" t="s">
        <v>149</v>
      </c>
      <c r="D216" s="2">
        <v>80</v>
      </c>
      <c r="E216" s="2">
        <v>80</v>
      </c>
      <c r="F216" s="2">
        <v>80</v>
      </c>
      <c r="G216" s="2">
        <v>80</v>
      </c>
      <c r="H216" s="2" t="str">
        <f t="shared" si="6"/>
        <v/>
      </c>
      <c r="J216" s="2">
        <f t="shared" si="7"/>
        <v>80</v>
      </c>
      <c r="K216" s="2">
        <v>80</v>
      </c>
      <c r="L216" s="2">
        <v>80</v>
      </c>
      <c r="M216" s="2">
        <v>80</v>
      </c>
      <c r="N216" s="2">
        <v>80</v>
      </c>
      <c r="O216" s="2">
        <v>80</v>
      </c>
      <c r="P216" s="2" t="s">
        <v>263</v>
      </c>
      <c r="Q216" s="2" t="s">
        <v>13</v>
      </c>
      <c r="R216" s="2" t="s">
        <v>14</v>
      </c>
    </row>
    <row r="217" spans="1:18">
      <c r="A217" s="2" t="s">
        <v>253</v>
      </c>
      <c r="B217" s="2" t="s">
        <v>60</v>
      </c>
      <c r="C217" s="2" t="s">
        <v>85</v>
      </c>
      <c r="E217" s="2">
        <v>260</v>
      </c>
      <c r="G217" s="2">
        <v>380</v>
      </c>
      <c r="H217" s="2" t="str">
        <f t="shared" si="6"/>
        <v/>
      </c>
      <c r="J217" s="2">
        <f t="shared" si="7"/>
        <v>380</v>
      </c>
      <c r="K217" s="2">
        <v>380</v>
      </c>
      <c r="L217" s="2">
        <v>380</v>
      </c>
      <c r="M217" s="2">
        <v>380</v>
      </c>
      <c r="N217" s="2">
        <v>380</v>
      </c>
      <c r="P217" s="2" t="s">
        <v>264</v>
      </c>
      <c r="Q217" s="2" t="s">
        <v>13</v>
      </c>
      <c r="R217" s="2" t="s">
        <v>14</v>
      </c>
    </row>
    <row r="218" spans="1:18">
      <c r="A218" s="2" t="s">
        <v>253</v>
      </c>
      <c r="B218" s="2" t="s">
        <v>60</v>
      </c>
      <c r="C218" s="2" t="s">
        <v>61</v>
      </c>
      <c r="D218" s="2">
        <v>253</v>
      </c>
      <c r="E218" s="2">
        <v>253</v>
      </c>
      <c r="F218" s="2">
        <v>253</v>
      </c>
      <c r="G218" s="2">
        <v>253</v>
      </c>
      <c r="H218" s="2" t="str">
        <f t="shared" si="6"/>
        <v/>
      </c>
      <c r="J218" s="2">
        <f t="shared" si="7"/>
        <v>253</v>
      </c>
      <c r="K218" s="2">
        <v>753</v>
      </c>
      <c r="L218" s="2">
        <v>753</v>
      </c>
      <c r="M218" s="2">
        <v>752</v>
      </c>
      <c r="N218" s="2">
        <v>737</v>
      </c>
      <c r="O218" s="2">
        <v>656</v>
      </c>
      <c r="P218" s="2" t="s">
        <v>265</v>
      </c>
      <c r="Q218" s="2" t="s">
        <v>13</v>
      </c>
      <c r="R218" s="2" t="s">
        <v>14</v>
      </c>
    </row>
    <row r="219" spans="1:18">
      <c r="A219" s="2" t="s">
        <v>253</v>
      </c>
      <c r="B219" s="2" t="s">
        <v>60</v>
      </c>
      <c r="C219" s="2" t="s">
        <v>246</v>
      </c>
      <c r="D219" s="2">
        <v>77</v>
      </c>
      <c r="H219" s="2" t="str">
        <f t="shared" si="6"/>
        <v/>
      </c>
      <c r="J219" s="2">
        <f t="shared" si="7"/>
        <v>0</v>
      </c>
      <c r="Q219" s="2" t="s">
        <v>13</v>
      </c>
      <c r="R219" s="2" t="s">
        <v>14</v>
      </c>
    </row>
    <row r="220" spans="1:18">
      <c r="A220" s="2" t="s">
        <v>253</v>
      </c>
      <c r="B220" s="2" t="s">
        <v>60</v>
      </c>
      <c r="C220" s="2" t="s">
        <v>247</v>
      </c>
      <c r="D220" s="2">
        <v>86</v>
      </c>
      <c r="F220" s="2">
        <v>337.28</v>
      </c>
      <c r="H220" s="2" t="str">
        <f t="shared" si="6"/>
        <v/>
      </c>
      <c r="J220" s="2">
        <f t="shared" si="7"/>
        <v>0</v>
      </c>
      <c r="P220" s="2" t="s">
        <v>266</v>
      </c>
      <c r="Q220" s="2" t="s">
        <v>13</v>
      </c>
      <c r="R220" s="2" t="s">
        <v>14</v>
      </c>
    </row>
    <row r="221" spans="1:18">
      <c r="A221" s="2" t="s">
        <v>253</v>
      </c>
      <c r="B221" s="2" t="s">
        <v>248</v>
      </c>
      <c r="C221" s="2" t="s">
        <v>249</v>
      </c>
      <c r="D221" s="2">
        <v>-746</v>
      </c>
      <c r="E221" s="2">
        <v>-800</v>
      </c>
      <c r="F221" s="2">
        <v>-1194.5</v>
      </c>
      <c r="G221" s="2">
        <v>-800</v>
      </c>
      <c r="H221" s="2" t="str">
        <f t="shared" si="6"/>
        <v/>
      </c>
      <c r="J221" s="2">
        <f t="shared" si="7"/>
        <v>-800</v>
      </c>
      <c r="K221" s="2">
        <v>-800</v>
      </c>
      <c r="L221" s="2">
        <v>-800</v>
      </c>
      <c r="M221" s="2">
        <v>-800</v>
      </c>
      <c r="N221" s="2">
        <v>-800</v>
      </c>
      <c r="O221" s="2">
        <v>-800</v>
      </c>
      <c r="P221" s="2" t="s">
        <v>267</v>
      </c>
      <c r="Q221" s="2" t="s">
        <v>13</v>
      </c>
      <c r="R221" s="2" t="s">
        <v>14</v>
      </c>
    </row>
    <row r="222" spans="1:18">
      <c r="A222" s="2" t="s">
        <v>253</v>
      </c>
      <c r="B222" s="2" t="s">
        <v>248</v>
      </c>
      <c r="C222" s="2" t="s">
        <v>268</v>
      </c>
      <c r="D222" s="2">
        <v>-983.2</v>
      </c>
      <c r="E222" s="2">
        <v>-1000</v>
      </c>
      <c r="F222" s="2">
        <v>-1231.5</v>
      </c>
      <c r="G222" s="2">
        <v>-1000</v>
      </c>
      <c r="H222" s="2" t="str">
        <f t="shared" si="6"/>
        <v/>
      </c>
      <c r="J222" s="2">
        <f t="shared" si="7"/>
        <v>-1000</v>
      </c>
      <c r="K222" s="2">
        <v>-1000</v>
      </c>
      <c r="L222" s="2">
        <v>-1000</v>
      </c>
      <c r="M222" s="2">
        <v>-1000</v>
      </c>
      <c r="N222" s="2">
        <v>-1000</v>
      </c>
      <c r="O222" s="2">
        <v>-1000</v>
      </c>
      <c r="P222" s="2" t="s">
        <v>267</v>
      </c>
      <c r="Q222" s="2" t="s">
        <v>13</v>
      </c>
      <c r="R222" s="2" t="s">
        <v>14</v>
      </c>
    </row>
    <row r="223" spans="1:18">
      <c r="A223" s="2" t="s">
        <v>253</v>
      </c>
      <c r="B223" s="2" t="s">
        <v>248</v>
      </c>
      <c r="C223" s="2" t="s">
        <v>269</v>
      </c>
      <c r="D223" s="2">
        <v>-467.94</v>
      </c>
      <c r="E223" s="2">
        <v>-200</v>
      </c>
      <c r="F223" s="2">
        <v>-497.78</v>
      </c>
      <c r="G223" s="2">
        <v>-200</v>
      </c>
      <c r="H223" s="2" t="str">
        <f t="shared" si="6"/>
        <v/>
      </c>
      <c r="J223" s="2">
        <f t="shared" si="7"/>
        <v>-200</v>
      </c>
      <c r="K223" s="2">
        <v>-200</v>
      </c>
      <c r="L223" s="2">
        <v>-200</v>
      </c>
      <c r="M223" s="2">
        <v>-200</v>
      </c>
      <c r="N223" s="2">
        <v>-200</v>
      </c>
      <c r="O223" s="2">
        <v>-200</v>
      </c>
      <c r="P223" s="2" t="s">
        <v>270</v>
      </c>
      <c r="Q223" s="2" t="s">
        <v>13</v>
      </c>
      <c r="R223" s="2" t="s">
        <v>14</v>
      </c>
    </row>
    <row r="224" spans="1:18">
      <c r="A224" s="2" t="s">
        <v>253</v>
      </c>
      <c r="B224" s="2" t="s">
        <v>159</v>
      </c>
      <c r="C224" s="2" t="s">
        <v>271</v>
      </c>
      <c r="D224" s="2">
        <v>-91.2</v>
      </c>
      <c r="F224" s="2">
        <v>-35.92</v>
      </c>
      <c r="H224" s="2" t="str">
        <f t="shared" si="6"/>
        <v/>
      </c>
      <c r="J224" s="2">
        <f t="shared" si="7"/>
        <v>0</v>
      </c>
      <c r="P224" s="2" t="s">
        <v>272</v>
      </c>
      <c r="Q224" s="2" t="s">
        <v>13</v>
      </c>
      <c r="R224" s="2" t="s">
        <v>14</v>
      </c>
    </row>
    <row r="225" spans="1:18">
      <c r="A225" s="2" t="s">
        <v>253</v>
      </c>
      <c r="B225" s="2" t="s">
        <v>101</v>
      </c>
      <c r="C225" s="2" t="s">
        <v>273</v>
      </c>
      <c r="D225" s="2">
        <v>57.92</v>
      </c>
      <c r="F225" s="2">
        <v>52.19</v>
      </c>
      <c r="H225" s="2" t="str">
        <f t="shared" si="6"/>
        <v/>
      </c>
      <c r="J225" s="2">
        <f t="shared" si="7"/>
        <v>0</v>
      </c>
      <c r="P225" s="2" t="s">
        <v>272</v>
      </c>
      <c r="Q225" s="2" t="s">
        <v>13</v>
      </c>
      <c r="R225" s="2" t="s">
        <v>14</v>
      </c>
    </row>
    <row r="226" spans="1:18">
      <c r="A226" s="2" t="s">
        <v>253</v>
      </c>
      <c r="B226" s="2" t="s">
        <v>66</v>
      </c>
      <c r="C226" s="2" t="s">
        <v>67</v>
      </c>
      <c r="D226" s="2">
        <v>-27086.49</v>
      </c>
      <c r="E226" s="2">
        <v>-30670</v>
      </c>
      <c r="G226" s="2">
        <v>-27086</v>
      </c>
      <c r="H226" s="2" t="str">
        <f t="shared" si="6"/>
        <v/>
      </c>
      <c r="J226" s="2">
        <f t="shared" si="7"/>
        <v>-27086</v>
      </c>
      <c r="K226" s="2">
        <v>-27086</v>
      </c>
      <c r="L226" s="2">
        <v>-27086</v>
      </c>
      <c r="M226" s="2">
        <v>-27086</v>
      </c>
      <c r="N226" s="2">
        <v>-27086</v>
      </c>
      <c r="O226" s="2">
        <v>-27086</v>
      </c>
      <c r="Q226" s="2" t="s">
        <v>13</v>
      </c>
      <c r="R226" s="2" t="s">
        <v>14</v>
      </c>
    </row>
    <row r="227" spans="1:18">
      <c r="A227" s="2" t="s">
        <v>274</v>
      </c>
      <c r="B227" s="2" t="s">
        <v>275</v>
      </c>
      <c r="C227" s="2" t="s">
        <v>276</v>
      </c>
      <c r="D227" s="2">
        <v>-4396.84</v>
      </c>
      <c r="E227" s="2">
        <v>-5000</v>
      </c>
      <c r="G227" s="2">
        <v>-5000</v>
      </c>
      <c r="H227" s="2" t="str">
        <f t="shared" si="6"/>
        <v/>
      </c>
      <c r="J227" s="2">
        <f t="shared" si="7"/>
        <v>-5000</v>
      </c>
      <c r="K227" s="2">
        <v>-5000</v>
      </c>
      <c r="L227" s="2">
        <v>-5000</v>
      </c>
      <c r="M227" s="2">
        <v>-5000</v>
      </c>
      <c r="N227" s="2">
        <v>-5000</v>
      </c>
      <c r="O227" s="2">
        <v>-5000</v>
      </c>
      <c r="P227" s="2" t="s">
        <v>277</v>
      </c>
      <c r="Q227" s="2" t="s">
        <v>13</v>
      </c>
      <c r="R227" s="2" t="s">
        <v>278</v>
      </c>
    </row>
    <row r="228" spans="1:18">
      <c r="A228" s="2" t="s">
        <v>274</v>
      </c>
      <c r="B228" s="2" t="s">
        <v>10</v>
      </c>
      <c r="C228" s="2" t="s">
        <v>110</v>
      </c>
      <c r="E228" s="2">
        <v>-4000</v>
      </c>
      <c r="G228" s="2">
        <v>-4000</v>
      </c>
      <c r="H228" s="2" t="str">
        <f t="shared" si="6"/>
        <v/>
      </c>
      <c r="J228" s="2">
        <f t="shared" si="7"/>
        <v>-4000</v>
      </c>
      <c r="K228" s="2">
        <v>-4000</v>
      </c>
      <c r="L228" s="2">
        <v>-4000</v>
      </c>
      <c r="M228" s="2">
        <v>-4000</v>
      </c>
      <c r="N228" s="2">
        <v>-4000</v>
      </c>
      <c r="O228" s="2">
        <v>-4000</v>
      </c>
      <c r="P228" s="2" t="s">
        <v>279</v>
      </c>
      <c r="Q228" s="2" t="s">
        <v>13</v>
      </c>
      <c r="R228" s="2" t="s">
        <v>278</v>
      </c>
    </row>
    <row r="229" spans="1:18">
      <c r="A229" s="2" t="s">
        <v>274</v>
      </c>
      <c r="B229" s="2" t="s">
        <v>10</v>
      </c>
      <c r="C229" s="2" t="s">
        <v>280</v>
      </c>
      <c r="F229" s="2">
        <v>-16.25</v>
      </c>
      <c r="H229" s="2" t="str">
        <f t="shared" si="6"/>
        <v/>
      </c>
      <c r="J229" s="2">
        <f t="shared" si="7"/>
        <v>0</v>
      </c>
      <c r="P229" s="2" t="s">
        <v>281</v>
      </c>
      <c r="Q229" s="2" t="s">
        <v>13</v>
      </c>
      <c r="R229" s="2" t="s">
        <v>278</v>
      </c>
    </row>
    <row r="230" spans="1:18">
      <c r="A230" s="2" t="s">
        <v>274</v>
      </c>
      <c r="B230" s="2" t="s">
        <v>10</v>
      </c>
      <c r="C230" s="2" t="s">
        <v>114</v>
      </c>
      <c r="D230" s="2">
        <v>-56</v>
      </c>
      <c r="H230" s="2" t="str">
        <f t="shared" si="6"/>
        <v/>
      </c>
      <c r="J230" s="2">
        <f t="shared" si="7"/>
        <v>0</v>
      </c>
      <c r="P230" s="2" t="s">
        <v>282</v>
      </c>
      <c r="Q230" s="2" t="s">
        <v>13</v>
      </c>
      <c r="R230" s="2" t="s">
        <v>278</v>
      </c>
    </row>
    <row r="231" spans="1:18">
      <c r="A231" s="2" t="s">
        <v>274</v>
      </c>
      <c r="B231" s="2" t="s">
        <v>283</v>
      </c>
      <c r="C231" s="2" t="s">
        <v>284</v>
      </c>
      <c r="D231" s="2">
        <v>-4021.34</v>
      </c>
      <c r="H231" s="2" t="str">
        <f t="shared" si="6"/>
        <v/>
      </c>
      <c r="J231" s="2">
        <f t="shared" si="7"/>
        <v>0</v>
      </c>
      <c r="P231" s="2" t="s">
        <v>285</v>
      </c>
      <c r="Q231" s="2" t="s">
        <v>13</v>
      </c>
      <c r="R231" s="2" t="s">
        <v>278</v>
      </c>
    </row>
    <row r="232" spans="1:18">
      <c r="A232" s="2" t="s">
        <v>274</v>
      </c>
      <c r="B232" s="2" t="s">
        <v>286</v>
      </c>
      <c r="C232" s="2" t="s">
        <v>287</v>
      </c>
      <c r="E232" s="2">
        <v>5400</v>
      </c>
      <c r="G232" s="2">
        <v>-5400</v>
      </c>
      <c r="H232" s="2" t="str">
        <f t="shared" si="6"/>
        <v/>
      </c>
      <c r="J232" s="2">
        <f t="shared" si="7"/>
        <v>-5400</v>
      </c>
      <c r="P232" s="2" t="s">
        <v>288</v>
      </c>
      <c r="Q232" s="2" t="s">
        <v>13</v>
      </c>
      <c r="R232" s="2" t="s">
        <v>278</v>
      </c>
    </row>
    <row r="233" spans="1:18">
      <c r="A233" s="2" t="s">
        <v>274</v>
      </c>
      <c r="B233" s="2" t="s">
        <v>15</v>
      </c>
      <c r="C233" s="2" t="s">
        <v>184</v>
      </c>
      <c r="F233" s="2">
        <v>-4225.55</v>
      </c>
      <c r="H233" s="2" t="str">
        <f t="shared" si="6"/>
        <v/>
      </c>
      <c r="J233" s="2">
        <f t="shared" si="7"/>
        <v>0</v>
      </c>
      <c r="P233" s="2" t="s">
        <v>289</v>
      </c>
      <c r="Q233" s="2" t="s">
        <v>13</v>
      </c>
      <c r="R233" s="2" t="s">
        <v>278</v>
      </c>
    </row>
    <row r="234" spans="1:18">
      <c r="A234" s="2" t="s">
        <v>274</v>
      </c>
      <c r="B234" s="2" t="s">
        <v>18</v>
      </c>
      <c r="C234" s="2" t="s">
        <v>19</v>
      </c>
      <c r="D234" s="2">
        <v>405603.58</v>
      </c>
      <c r="E234" s="2">
        <v>405071</v>
      </c>
      <c r="F234" s="2">
        <v>445328.51</v>
      </c>
      <c r="G234" s="2">
        <v>493156</v>
      </c>
      <c r="H234" s="2" t="str">
        <f t="shared" si="6"/>
        <v/>
      </c>
      <c r="J234" s="2">
        <f t="shared" si="7"/>
        <v>493156</v>
      </c>
      <c r="K234" s="2">
        <v>493156</v>
      </c>
      <c r="L234" s="2">
        <v>493156</v>
      </c>
      <c r="M234" s="2">
        <v>493156</v>
      </c>
      <c r="N234" s="2">
        <v>493156</v>
      </c>
      <c r="O234" s="2">
        <v>493156</v>
      </c>
      <c r="P234" s="2" t="s">
        <v>290</v>
      </c>
      <c r="Q234" s="2" t="s">
        <v>13</v>
      </c>
      <c r="R234" s="2" t="s">
        <v>278</v>
      </c>
    </row>
    <row r="235" spans="1:18">
      <c r="A235" s="2" t="s">
        <v>274</v>
      </c>
      <c r="B235" s="2" t="s">
        <v>18</v>
      </c>
      <c r="C235" s="2" t="s">
        <v>21</v>
      </c>
      <c r="D235" s="2">
        <v>1617.03</v>
      </c>
      <c r="E235" s="2">
        <v>1900</v>
      </c>
      <c r="F235" s="2">
        <v>2118.6999999999998</v>
      </c>
      <c r="G235" s="2">
        <v>2200</v>
      </c>
      <c r="H235" s="2" t="str">
        <f t="shared" si="6"/>
        <v/>
      </c>
      <c r="J235" s="2">
        <f t="shared" si="7"/>
        <v>2200</v>
      </c>
      <c r="K235" s="2">
        <v>2200</v>
      </c>
      <c r="L235" s="2">
        <v>2200</v>
      </c>
      <c r="M235" s="2">
        <v>2200</v>
      </c>
      <c r="N235" s="2">
        <v>2200</v>
      </c>
      <c r="O235" s="2">
        <v>2200</v>
      </c>
      <c r="P235" s="2" t="s">
        <v>22</v>
      </c>
      <c r="Q235" s="2" t="s">
        <v>13</v>
      </c>
      <c r="R235" s="2" t="s">
        <v>278</v>
      </c>
    </row>
    <row r="236" spans="1:18">
      <c r="A236" s="2" t="s">
        <v>274</v>
      </c>
      <c r="B236" s="2" t="s">
        <v>18</v>
      </c>
      <c r="C236" s="2" t="s">
        <v>23</v>
      </c>
      <c r="D236" s="2">
        <v>-7874.37</v>
      </c>
      <c r="H236" s="2" t="str">
        <f t="shared" si="6"/>
        <v/>
      </c>
      <c r="J236" s="2">
        <f t="shared" si="7"/>
        <v>0</v>
      </c>
      <c r="P236" s="2" t="s">
        <v>24</v>
      </c>
      <c r="Q236" s="2" t="s">
        <v>13</v>
      </c>
      <c r="R236" s="2" t="s">
        <v>278</v>
      </c>
    </row>
    <row r="237" spans="1:18">
      <c r="A237" s="2" t="s">
        <v>274</v>
      </c>
      <c r="B237" s="2" t="s">
        <v>18</v>
      </c>
      <c r="C237" s="2" t="s">
        <v>31</v>
      </c>
      <c r="D237" s="2">
        <v>80270.94</v>
      </c>
      <c r="E237" s="2">
        <v>87245</v>
      </c>
      <c r="F237" s="2">
        <v>94920.960000000006</v>
      </c>
      <c r="G237" s="2">
        <v>108747</v>
      </c>
      <c r="H237" s="2" t="str">
        <f t="shared" si="6"/>
        <v>W</v>
      </c>
      <c r="J237" s="2">
        <f t="shared" si="7"/>
        <v>108747</v>
      </c>
      <c r="K237" s="2">
        <v>108747</v>
      </c>
      <c r="L237" s="2">
        <v>108747</v>
      </c>
      <c r="M237" s="2">
        <v>108747</v>
      </c>
      <c r="N237" s="2">
        <v>108747</v>
      </c>
      <c r="O237" s="2">
        <v>108747</v>
      </c>
      <c r="P237" s="2" t="s">
        <v>20</v>
      </c>
      <c r="Q237" s="2" t="s">
        <v>13</v>
      </c>
      <c r="R237" s="2" t="s">
        <v>278</v>
      </c>
    </row>
    <row r="238" spans="1:18">
      <c r="A238" s="2" t="s">
        <v>274</v>
      </c>
      <c r="B238" s="2" t="s">
        <v>18</v>
      </c>
      <c r="C238" s="2" t="s">
        <v>93</v>
      </c>
      <c r="F238" s="2">
        <v>504.92</v>
      </c>
      <c r="H238" s="2" t="str">
        <f t="shared" si="6"/>
        <v/>
      </c>
      <c r="J238" s="2">
        <f t="shared" si="7"/>
        <v>0</v>
      </c>
      <c r="Q238" s="2" t="s">
        <v>13</v>
      </c>
      <c r="R238" s="2" t="s">
        <v>278</v>
      </c>
    </row>
    <row r="239" spans="1:18">
      <c r="A239" s="2" t="s">
        <v>274</v>
      </c>
      <c r="B239" s="2" t="s">
        <v>18</v>
      </c>
      <c r="C239" s="2" t="s">
        <v>291</v>
      </c>
      <c r="D239" s="2">
        <v>380.8</v>
      </c>
      <c r="H239" s="2" t="str">
        <f t="shared" si="6"/>
        <v/>
      </c>
      <c r="J239" s="2">
        <f t="shared" si="7"/>
        <v>0</v>
      </c>
      <c r="P239" s="2" t="s">
        <v>292</v>
      </c>
      <c r="Q239" s="2" t="s">
        <v>13</v>
      </c>
      <c r="R239" s="2" t="s">
        <v>278</v>
      </c>
    </row>
    <row r="240" spans="1:18">
      <c r="A240" s="2" t="s">
        <v>274</v>
      </c>
      <c r="B240" s="2" t="s">
        <v>18</v>
      </c>
      <c r="C240" s="2" t="s">
        <v>34</v>
      </c>
      <c r="F240" s="2">
        <v>197.32</v>
      </c>
      <c r="H240" s="2" t="str">
        <f t="shared" si="6"/>
        <v/>
      </c>
      <c r="J240" s="2">
        <f t="shared" si="7"/>
        <v>0</v>
      </c>
      <c r="P240" s="2" t="s">
        <v>293</v>
      </c>
      <c r="Q240" s="2" t="s">
        <v>13</v>
      </c>
      <c r="R240" s="2" t="s">
        <v>278</v>
      </c>
    </row>
    <row r="241" spans="1:18">
      <c r="A241" s="2" t="s">
        <v>274</v>
      </c>
      <c r="B241" s="2" t="s">
        <v>18</v>
      </c>
      <c r="C241" s="2" t="s">
        <v>294</v>
      </c>
      <c r="D241" s="2">
        <v>796.28</v>
      </c>
      <c r="F241" s="2">
        <v>162.88</v>
      </c>
      <c r="H241" s="2" t="str">
        <f t="shared" si="6"/>
        <v/>
      </c>
      <c r="J241" s="2">
        <f t="shared" si="7"/>
        <v>0</v>
      </c>
      <c r="P241" s="2" t="s">
        <v>295</v>
      </c>
      <c r="Q241" s="2" t="s">
        <v>13</v>
      </c>
      <c r="R241" s="2" t="s">
        <v>278</v>
      </c>
    </row>
    <row r="242" spans="1:18">
      <c r="A242" s="2" t="s">
        <v>274</v>
      </c>
      <c r="B242" s="2" t="s">
        <v>36</v>
      </c>
      <c r="C242" s="2" t="s">
        <v>41</v>
      </c>
      <c r="D242" s="2">
        <v>31533.34</v>
      </c>
      <c r="E242" s="2">
        <v>32498</v>
      </c>
      <c r="F242" s="2">
        <v>33514.14</v>
      </c>
      <c r="G242" s="2">
        <v>36040</v>
      </c>
      <c r="H242" s="2" t="str">
        <f t="shared" si="6"/>
        <v/>
      </c>
      <c r="J242" s="2">
        <f t="shared" si="7"/>
        <v>36040</v>
      </c>
      <c r="K242" s="2">
        <v>36040</v>
      </c>
      <c r="L242" s="2">
        <v>36040</v>
      </c>
      <c r="M242" s="2">
        <v>36040</v>
      </c>
      <c r="N242" s="2">
        <v>36040</v>
      </c>
      <c r="O242" s="2">
        <v>36040</v>
      </c>
      <c r="P242" s="2" t="s">
        <v>20</v>
      </c>
      <c r="Q242" s="2" t="s">
        <v>13</v>
      </c>
      <c r="R242" s="2" t="s">
        <v>278</v>
      </c>
    </row>
    <row r="243" spans="1:18">
      <c r="A243" s="2" t="s">
        <v>274</v>
      </c>
      <c r="B243" s="2" t="s">
        <v>42</v>
      </c>
      <c r="C243" s="2" t="s">
        <v>43</v>
      </c>
      <c r="D243" s="2">
        <v>649.28</v>
      </c>
      <c r="E243" s="2">
        <v>300</v>
      </c>
      <c r="F243" s="2">
        <v>177.52</v>
      </c>
      <c r="G243" s="2">
        <v>300</v>
      </c>
      <c r="H243" s="2" t="str">
        <f t="shared" si="6"/>
        <v/>
      </c>
      <c r="J243" s="2">
        <f t="shared" si="7"/>
        <v>300</v>
      </c>
      <c r="K243" s="2">
        <v>300</v>
      </c>
      <c r="L243" s="2">
        <v>300</v>
      </c>
      <c r="M243" s="2">
        <v>300</v>
      </c>
      <c r="N243" s="2">
        <v>300</v>
      </c>
      <c r="O243" s="2">
        <v>300</v>
      </c>
      <c r="P243" s="2" t="s">
        <v>296</v>
      </c>
      <c r="Q243" s="2" t="s">
        <v>13</v>
      </c>
      <c r="R243" s="2" t="s">
        <v>278</v>
      </c>
    </row>
    <row r="244" spans="1:18">
      <c r="A244" s="2" t="s">
        <v>274</v>
      </c>
      <c r="B244" s="2" t="s">
        <v>42</v>
      </c>
      <c r="C244" s="2" t="s">
        <v>297</v>
      </c>
      <c r="F244" s="2">
        <v>492.17</v>
      </c>
      <c r="H244" s="2" t="str">
        <f t="shared" si="6"/>
        <v/>
      </c>
      <c r="J244" s="2">
        <f t="shared" si="7"/>
        <v>0</v>
      </c>
      <c r="P244" s="2" t="s">
        <v>298</v>
      </c>
      <c r="Q244" s="2" t="s">
        <v>13</v>
      </c>
      <c r="R244" s="2" t="s">
        <v>278</v>
      </c>
    </row>
    <row r="245" spans="1:18">
      <c r="A245" s="2" t="s">
        <v>274</v>
      </c>
      <c r="B245" s="2" t="s">
        <v>42</v>
      </c>
      <c r="C245" s="2" t="s">
        <v>186</v>
      </c>
      <c r="D245" s="2">
        <v>10044.92</v>
      </c>
      <c r="E245" s="2">
        <v>12000</v>
      </c>
      <c r="F245" s="2">
        <v>9929.7999999999993</v>
      </c>
      <c r="G245" s="2">
        <v>9800</v>
      </c>
      <c r="H245" s="2" t="str">
        <f t="shared" si="6"/>
        <v/>
      </c>
      <c r="J245" s="2">
        <f t="shared" si="7"/>
        <v>9800</v>
      </c>
      <c r="K245" s="2">
        <v>9800</v>
      </c>
      <c r="L245" s="2">
        <v>9800</v>
      </c>
      <c r="M245" s="2">
        <v>9800</v>
      </c>
      <c r="N245" s="2">
        <v>9800</v>
      </c>
      <c r="O245" s="2">
        <v>9800</v>
      </c>
      <c r="P245" s="2" t="s">
        <v>299</v>
      </c>
      <c r="Q245" s="2" t="s">
        <v>13</v>
      </c>
      <c r="R245" s="2" t="s">
        <v>278</v>
      </c>
    </row>
    <row r="246" spans="1:18">
      <c r="A246" s="2" t="s">
        <v>274</v>
      </c>
      <c r="B246" s="2" t="s">
        <v>42</v>
      </c>
      <c r="C246" s="2" t="s">
        <v>300</v>
      </c>
      <c r="D246" s="2">
        <v>17234.39</v>
      </c>
      <c r="E246" s="2">
        <v>23500</v>
      </c>
      <c r="F246" s="2">
        <v>17382.099999999999</v>
      </c>
      <c r="G246" s="2">
        <v>18000</v>
      </c>
      <c r="H246" s="2" t="str">
        <f t="shared" si="6"/>
        <v/>
      </c>
      <c r="J246" s="2">
        <f t="shared" si="7"/>
        <v>18000</v>
      </c>
      <c r="K246" s="2">
        <v>18000</v>
      </c>
      <c r="L246" s="2">
        <v>18000</v>
      </c>
      <c r="M246" s="2">
        <v>18000</v>
      </c>
      <c r="N246" s="2">
        <v>18000</v>
      </c>
      <c r="O246" s="2">
        <v>18000</v>
      </c>
      <c r="P246" s="2" t="s">
        <v>301</v>
      </c>
      <c r="Q246" s="2" t="s">
        <v>13</v>
      </c>
      <c r="R246" s="2" t="s">
        <v>278</v>
      </c>
    </row>
    <row r="247" spans="1:18">
      <c r="A247" s="2" t="s">
        <v>274</v>
      </c>
      <c r="B247" s="2" t="s">
        <v>42</v>
      </c>
      <c r="C247" s="2" t="s">
        <v>190</v>
      </c>
      <c r="D247" s="2">
        <v>486.07</v>
      </c>
      <c r="E247" s="2">
        <v>920</v>
      </c>
      <c r="F247" s="2">
        <v>919.1</v>
      </c>
      <c r="G247" s="2">
        <v>1200</v>
      </c>
      <c r="H247" s="2" t="str">
        <f t="shared" si="6"/>
        <v/>
      </c>
      <c r="J247" s="2">
        <f t="shared" si="7"/>
        <v>1200</v>
      </c>
      <c r="K247" s="2">
        <v>1200</v>
      </c>
      <c r="L247" s="2">
        <v>1200</v>
      </c>
      <c r="M247" s="2">
        <v>1200</v>
      </c>
      <c r="N247" s="2">
        <v>1200</v>
      </c>
      <c r="O247" s="2">
        <v>1200</v>
      </c>
      <c r="P247" s="2" t="s">
        <v>302</v>
      </c>
      <c r="Q247" s="2" t="s">
        <v>13</v>
      </c>
      <c r="R247" s="2" t="s">
        <v>278</v>
      </c>
    </row>
    <row r="248" spans="1:18">
      <c r="A248" s="2" t="s">
        <v>274</v>
      </c>
      <c r="B248" s="2" t="s">
        <v>42</v>
      </c>
      <c r="C248" s="2" t="s">
        <v>192</v>
      </c>
      <c r="D248" s="2">
        <v>1058.76</v>
      </c>
      <c r="E248" s="2">
        <v>1500</v>
      </c>
      <c r="F248" s="2">
        <v>1473.72</v>
      </c>
      <c r="G248" s="2">
        <v>1600</v>
      </c>
      <c r="H248" s="2" t="str">
        <f t="shared" si="6"/>
        <v/>
      </c>
      <c r="J248" s="2">
        <f t="shared" si="7"/>
        <v>1600</v>
      </c>
      <c r="K248" s="2">
        <v>1600</v>
      </c>
      <c r="L248" s="2">
        <v>1600</v>
      </c>
      <c r="M248" s="2">
        <v>1600</v>
      </c>
      <c r="N248" s="2">
        <v>1600</v>
      </c>
      <c r="O248" s="2">
        <v>1600</v>
      </c>
      <c r="P248" s="2" t="s">
        <v>302</v>
      </c>
      <c r="Q248" s="2" t="s">
        <v>13</v>
      </c>
      <c r="R248" s="2" t="s">
        <v>278</v>
      </c>
    </row>
    <row r="249" spans="1:18">
      <c r="A249" s="2" t="s">
        <v>274</v>
      </c>
      <c r="B249" s="2" t="s">
        <v>42</v>
      </c>
      <c r="C249" s="2" t="s">
        <v>193</v>
      </c>
      <c r="D249" s="2">
        <v>591.70000000000005</v>
      </c>
      <c r="E249" s="2">
        <v>750</v>
      </c>
      <c r="F249" s="2">
        <v>533.66</v>
      </c>
      <c r="H249" s="2" t="str">
        <f t="shared" si="6"/>
        <v/>
      </c>
      <c r="J249" s="2">
        <f t="shared" si="7"/>
        <v>0</v>
      </c>
      <c r="P249" s="2" t="s">
        <v>303</v>
      </c>
      <c r="Q249" s="2" t="s">
        <v>13</v>
      </c>
      <c r="R249" s="2" t="s">
        <v>278</v>
      </c>
    </row>
    <row r="250" spans="1:18">
      <c r="A250" s="2" t="s">
        <v>274</v>
      </c>
      <c r="B250" s="2" t="s">
        <v>42</v>
      </c>
      <c r="C250" s="2" t="s">
        <v>304</v>
      </c>
      <c r="F250" s="2">
        <v>363.12</v>
      </c>
      <c r="H250" s="2" t="str">
        <f t="shared" si="6"/>
        <v/>
      </c>
      <c r="J250" s="2">
        <f t="shared" si="7"/>
        <v>0</v>
      </c>
      <c r="P250" s="2" t="s">
        <v>305</v>
      </c>
      <c r="Q250" s="2" t="s">
        <v>13</v>
      </c>
      <c r="R250" s="2" t="s">
        <v>278</v>
      </c>
    </row>
    <row r="251" spans="1:18">
      <c r="A251" s="2" t="s">
        <v>274</v>
      </c>
      <c r="B251" s="2" t="s">
        <v>42</v>
      </c>
      <c r="C251" s="2" t="s">
        <v>195</v>
      </c>
      <c r="D251" s="2">
        <v>1461.74</v>
      </c>
      <c r="E251" s="2">
        <v>700</v>
      </c>
      <c r="F251" s="2">
        <v>228.35</v>
      </c>
      <c r="G251" s="2">
        <v>700</v>
      </c>
      <c r="H251" s="2" t="str">
        <f t="shared" si="6"/>
        <v/>
      </c>
      <c r="J251" s="2">
        <f t="shared" si="7"/>
        <v>700</v>
      </c>
      <c r="K251" s="2">
        <v>700</v>
      </c>
      <c r="L251" s="2">
        <v>700</v>
      </c>
      <c r="M251" s="2">
        <v>700</v>
      </c>
      <c r="N251" s="2">
        <v>700</v>
      </c>
      <c r="O251" s="2">
        <v>700</v>
      </c>
      <c r="P251" s="2" t="s">
        <v>306</v>
      </c>
      <c r="Q251" s="2" t="s">
        <v>13</v>
      </c>
      <c r="R251" s="2" t="s">
        <v>278</v>
      </c>
    </row>
    <row r="252" spans="1:18">
      <c r="A252" s="2" t="s">
        <v>274</v>
      </c>
      <c r="B252" s="2" t="s">
        <v>42</v>
      </c>
      <c r="C252" s="2" t="s">
        <v>45</v>
      </c>
      <c r="D252" s="2">
        <v>19874.099999999999</v>
      </c>
      <c r="E252" s="2">
        <v>15000</v>
      </c>
      <c r="F252" s="2">
        <v>21694.51</v>
      </c>
      <c r="G252" s="2">
        <v>18000</v>
      </c>
      <c r="H252" s="2" t="str">
        <f t="shared" si="6"/>
        <v>W</v>
      </c>
      <c r="J252" s="2">
        <f t="shared" si="7"/>
        <v>18000</v>
      </c>
      <c r="K252" s="2">
        <v>18000</v>
      </c>
      <c r="L252" s="2">
        <v>18000</v>
      </c>
      <c r="M252" s="2">
        <v>18000</v>
      </c>
      <c r="N252" s="2">
        <v>18000</v>
      </c>
      <c r="O252" s="2">
        <v>18000</v>
      </c>
      <c r="P252" s="2" t="s">
        <v>307</v>
      </c>
      <c r="Q252" s="2" t="s">
        <v>13</v>
      </c>
      <c r="R252" s="2" t="s">
        <v>278</v>
      </c>
    </row>
    <row r="253" spans="1:18">
      <c r="A253" s="2" t="s">
        <v>274</v>
      </c>
      <c r="B253" s="2" t="s">
        <v>42</v>
      </c>
      <c r="C253" s="2" t="s">
        <v>308</v>
      </c>
      <c r="D253" s="2">
        <v>5196.46</v>
      </c>
      <c r="E253" s="2">
        <v>4000</v>
      </c>
      <c r="F253" s="2">
        <v>6505.29</v>
      </c>
      <c r="G253" s="2">
        <v>5500</v>
      </c>
      <c r="H253" s="2" t="str">
        <f t="shared" si="6"/>
        <v>W</v>
      </c>
      <c r="J253" s="2">
        <f t="shared" si="7"/>
        <v>5500</v>
      </c>
      <c r="K253" s="2">
        <v>5500</v>
      </c>
      <c r="L253" s="2">
        <v>5500</v>
      </c>
      <c r="M253" s="2">
        <v>5500</v>
      </c>
      <c r="N253" s="2">
        <v>5500</v>
      </c>
      <c r="O253" s="2">
        <v>5500</v>
      </c>
      <c r="P253" s="2" t="s">
        <v>309</v>
      </c>
      <c r="Q253" s="2" t="s">
        <v>13</v>
      </c>
      <c r="R253" s="2" t="s">
        <v>278</v>
      </c>
    </row>
    <row r="254" spans="1:18">
      <c r="A254" s="2" t="s">
        <v>274</v>
      </c>
      <c r="B254" s="2" t="s">
        <v>42</v>
      </c>
      <c r="C254" s="2" t="s">
        <v>198</v>
      </c>
      <c r="D254" s="2">
        <v>793.88</v>
      </c>
      <c r="E254" s="2">
        <v>500</v>
      </c>
      <c r="F254" s="2">
        <v>1070.8699999999999</v>
      </c>
      <c r="G254" s="2">
        <v>800</v>
      </c>
      <c r="H254" s="2" t="str">
        <f t="shared" si="6"/>
        <v/>
      </c>
      <c r="J254" s="2">
        <f t="shared" si="7"/>
        <v>800</v>
      </c>
      <c r="K254" s="2">
        <v>800</v>
      </c>
      <c r="L254" s="2">
        <v>800</v>
      </c>
      <c r="M254" s="2">
        <v>800</v>
      </c>
      <c r="N254" s="2">
        <v>800</v>
      </c>
      <c r="O254" s="2">
        <v>800</v>
      </c>
      <c r="P254" s="2" t="s">
        <v>310</v>
      </c>
      <c r="Q254" s="2" t="s">
        <v>13</v>
      </c>
      <c r="R254" s="2" t="s">
        <v>278</v>
      </c>
    </row>
    <row r="255" spans="1:18">
      <c r="A255" s="2" t="s">
        <v>274</v>
      </c>
      <c r="B255" s="2" t="s">
        <v>42</v>
      </c>
      <c r="C255" s="2" t="s">
        <v>97</v>
      </c>
      <c r="D255" s="2">
        <v>162.33000000000001</v>
      </c>
      <c r="E255" s="2">
        <v>200</v>
      </c>
      <c r="F255" s="2">
        <v>324.36</v>
      </c>
      <c r="G255" s="2">
        <v>200</v>
      </c>
      <c r="H255" s="2" t="str">
        <f t="shared" si="6"/>
        <v/>
      </c>
      <c r="J255" s="2">
        <f t="shared" si="7"/>
        <v>200</v>
      </c>
      <c r="K255" s="2">
        <v>200</v>
      </c>
      <c r="L255" s="2">
        <v>200</v>
      </c>
      <c r="M255" s="2">
        <v>200</v>
      </c>
      <c r="N255" s="2">
        <v>200</v>
      </c>
      <c r="O255" s="2">
        <v>200</v>
      </c>
      <c r="P255" s="2" t="s">
        <v>311</v>
      </c>
      <c r="Q255" s="2" t="s">
        <v>13</v>
      </c>
      <c r="R255" s="2" t="s">
        <v>278</v>
      </c>
    </row>
    <row r="256" spans="1:18">
      <c r="A256" s="2" t="s">
        <v>274</v>
      </c>
      <c r="B256" s="2" t="s">
        <v>42</v>
      </c>
      <c r="C256" s="2" t="s">
        <v>312</v>
      </c>
      <c r="F256" s="2">
        <v>65.69</v>
      </c>
      <c r="H256" s="2" t="str">
        <f t="shared" si="6"/>
        <v/>
      </c>
      <c r="J256" s="2">
        <f t="shared" si="7"/>
        <v>0</v>
      </c>
      <c r="P256" s="2" t="s">
        <v>313</v>
      </c>
      <c r="Q256" s="2" t="s">
        <v>13</v>
      </c>
      <c r="R256" s="2" t="s">
        <v>278</v>
      </c>
    </row>
    <row r="257" spans="1:18">
      <c r="A257" s="2" t="s">
        <v>274</v>
      </c>
      <c r="B257" s="2" t="s">
        <v>42</v>
      </c>
      <c r="C257" s="2" t="s">
        <v>201</v>
      </c>
      <c r="D257" s="2">
        <v>13384.52</v>
      </c>
      <c r="E257" s="2">
        <v>10000</v>
      </c>
      <c r="F257" s="2">
        <v>26594.12</v>
      </c>
      <c r="G257" s="2">
        <v>9000</v>
      </c>
      <c r="H257" s="2" t="str">
        <f t="shared" si="6"/>
        <v>W</v>
      </c>
      <c r="J257" s="2">
        <f t="shared" si="7"/>
        <v>9000</v>
      </c>
      <c r="K257" s="2">
        <v>500</v>
      </c>
      <c r="L257" s="2">
        <v>500</v>
      </c>
      <c r="M257" s="2">
        <v>500</v>
      </c>
      <c r="N257" s="2">
        <v>500</v>
      </c>
      <c r="O257" s="2">
        <v>500</v>
      </c>
      <c r="P257" s="2" t="s">
        <v>314</v>
      </c>
      <c r="Q257" s="2" t="s">
        <v>13</v>
      </c>
      <c r="R257" s="2" t="s">
        <v>278</v>
      </c>
    </row>
    <row r="258" spans="1:18">
      <c r="A258" s="2" t="s">
        <v>274</v>
      </c>
      <c r="B258" s="2" t="s">
        <v>42</v>
      </c>
      <c r="C258" s="2" t="s">
        <v>203</v>
      </c>
      <c r="D258" s="2">
        <v>87.78</v>
      </c>
      <c r="E258" s="2">
        <v>100</v>
      </c>
      <c r="F258" s="2">
        <v>781.76</v>
      </c>
      <c r="G258" s="2">
        <v>100</v>
      </c>
      <c r="H258" s="2" t="str">
        <f t="shared" si="6"/>
        <v/>
      </c>
      <c r="J258" s="2">
        <f t="shared" si="7"/>
        <v>100</v>
      </c>
      <c r="K258" s="2">
        <v>100</v>
      </c>
      <c r="L258" s="2">
        <v>100</v>
      </c>
      <c r="M258" s="2">
        <v>100</v>
      </c>
      <c r="N258" s="2">
        <v>100</v>
      </c>
      <c r="O258" s="2">
        <v>100</v>
      </c>
      <c r="P258" s="2" t="s">
        <v>315</v>
      </c>
      <c r="Q258" s="2" t="s">
        <v>13</v>
      </c>
      <c r="R258" s="2" t="s">
        <v>278</v>
      </c>
    </row>
    <row r="259" spans="1:18">
      <c r="A259" s="2" t="s">
        <v>274</v>
      </c>
      <c r="B259" s="2" t="s">
        <v>42</v>
      </c>
      <c r="C259" s="2" t="s">
        <v>316</v>
      </c>
      <c r="D259" s="2">
        <v>756.78</v>
      </c>
      <c r="E259" s="2">
        <v>500</v>
      </c>
      <c r="F259" s="2">
        <v>5324.94</v>
      </c>
      <c r="G259" s="2">
        <v>3000</v>
      </c>
      <c r="H259" s="2" t="str">
        <f t="shared" ref="H259:H322" si="8">IF(ABS(G259)&gt;5000,
      IF(ABS(F259)&lt;&gt;0,
          IF(ABS((F259-G259)/G259*100)&gt;10,"W",""),""),"")</f>
        <v/>
      </c>
      <c r="J259" s="2">
        <f t="shared" ref="J259:J322" si="9">G259+I259</f>
        <v>3000</v>
      </c>
      <c r="K259" s="2">
        <v>3000</v>
      </c>
      <c r="L259" s="2">
        <v>3000</v>
      </c>
      <c r="M259" s="2">
        <v>3000</v>
      </c>
      <c r="N259" s="2">
        <v>3000</v>
      </c>
      <c r="O259" s="2">
        <v>3000</v>
      </c>
      <c r="P259" s="2" t="s">
        <v>317</v>
      </c>
      <c r="Q259" s="2" t="s">
        <v>13</v>
      </c>
      <c r="R259" s="2" t="s">
        <v>278</v>
      </c>
    </row>
    <row r="260" spans="1:18">
      <c r="A260" s="2" t="s">
        <v>274</v>
      </c>
      <c r="B260" s="2" t="s">
        <v>42</v>
      </c>
      <c r="C260" s="2" t="s">
        <v>318</v>
      </c>
      <c r="D260" s="2">
        <v>17040.25</v>
      </c>
      <c r="E260" s="2">
        <v>22000</v>
      </c>
      <c r="F260" s="2">
        <v>24469.5</v>
      </c>
      <c r="G260" s="2">
        <v>18000</v>
      </c>
      <c r="H260" s="2" t="str">
        <f t="shared" si="8"/>
        <v>W</v>
      </c>
      <c r="J260" s="2">
        <f t="shared" si="9"/>
        <v>18000</v>
      </c>
      <c r="K260" s="2">
        <v>18000</v>
      </c>
      <c r="L260" s="2">
        <v>18000</v>
      </c>
      <c r="M260" s="2">
        <v>18000</v>
      </c>
      <c r="N260" s="2">
        <v>18000</v>
      </c>
      <c r="O260" s="2">
        <v>18000</v>
      </c>
      <c r="P260" s="2" t="s">
        <v>319</v>
      </c>
      <c r="Q260" s="2" t="s">
        <v>13</v>
      </c>
      <c r="R260" s="2" t="s">
        <v>278</v>
      </c>
    </row>
    <row r="261" spans="1:18">
      <c r="A261" s="2" t="s">
        <v>274</v>
      </c>
      <c r="B261" s="2" t="s">
        <v>42</v>
      </c>
      <c r="C261" s="2" t="s">
        <v>124</v>
      </c>
      <c r="D261" s="2">
        <v>767.8</v>
      </c>
      <c r="E261" s="2">
        <v>810</v>
      </c>
      <c r="F261" s="2">
        <v>594.05999999999995</v>
      </c>
      <c r="G261" s="2">
        <v>4000</v>
      </c>
      <c r="H261" s="2" t="str">
        <f t="shared" si="8"/>
        <v/>
      </c>
      <c r="J261" s="2">
        <f t="shared" si="9"/>
        <v>4000</v>
      </c>
      <c r="K261" s="2">
        <v>3810</v>
      </c>
      <c r="L261" s="2">
        <v>4000</v>
      </c>
      <c r="M261" s="2">
        <v>3810</v>
      </c>
      <c r="N261" s="2">
        <v>4000</v>
      </c>
      <c r="O261" s="2">
        <v>3810</v>
      </c>
      <c r="P261" s="2" t="s">
        <v>320</v>
      </c>
      <c r="Q261" s="2" t="s">
        <v>13</v>
      </c>
      <c r="R261" s="2" t="s">
        <v>278</v>
      </c>
    </row>
    <row r="262" spans="1:18">
      <c r="A262" s="2" t="s">
        <v>274</v>
      </c>
      <c r="B262" s="2" t="s">
        <v>42</v>
      </c>
      <c r="C262" s="2" t="s">
        <v>126</v>
      </c>
      <c r="D262" s="2">
        <v>927.31</v>
      </c>
      <c r="E262" s="2">
        <v>500</v>
      </c>
      <c r="F262" s="2">
        <v>1132.4100000000001</v>
      </c>
      <c r="G262" s="2">
        <v>1500</v>
      </c>
      <c r="H262" s="2" t="str">
        <f t="shared" si="8"/>
        <v/>
      </c>
      <c r="J262" s="2">
        <f t="shared" si="9"/>
        <v>1500</v>
      </c>
      <c r="K262" s="2">
        <v>500</v>
      </c>
      <c r="L262" s="2">
        <v>1500</v>
      </c>
      <c r="M262" s="2">
        <v>500</v>
      </c>
      <c r="N262" s="2">
        <v>1500</v>
      </c>
      <c r="O262" s="2">
        <v>500</v>
      </c>
      <c r="P262" s="2" t="s">
        <v>321</v>
      </c>
      <c r="Q262" s="2" t="s">
        <v>13</v>
      </c>
      <c r="R262" s="2" t="s">
        <v>278</v>
      </c>
    </row>
    <row r="263" spans="1:18">
      <c r="A263" s="2" t="s">
        <v>274</v>
      </c>
      <c r="B263" s="2" t="s">
        <v>42</v>
      </c>
      <c r="C263" s="2" t="s">
        <v>208</v>
      </c>
      <c r="G263" s="2">
        <v>2000</v>
      </c>
      <c r="H263" s="2" t="str">
        <f t="shared" si="8"/>
        <v/>
      </c>
      <c r="J263" s="2">
        <f t="shared" si="9"/>
        <v>2000</v>
      </c>
      <c r="K263" s="2">
        <v>2000</v>
      </c>
      <c r="L263" s="2">
        <v>2000</v>
      </c>
      <c r="M263" s="2">
        <v>2000</v>
      </c>
      <c r="N263" s="2">
        <v>2000</v>
      </c>
      <c r="O263" s="2">
        <v>2000</v>
      </c>
      <c r="P263" s="2" t="s">
        <v>322</v>
      </c>
      <c r="Q263" s="2" t="s">
        <v>13</v>
      </c>
      <c r="R263" s="2" t="s">
        <v>278</v>
      </c>
    </row>
    <row r="264" spans="1:18">
      <c r="A264" s="2" t="s">
        <v>274</v>
      </c>
      <c r="B264" s="2" t="s">
        <v>42</v>
      </c>
      <c r="C264" s="2" t="s">
        <v>210</v>
      </c>
      <c r="E264" s="2">
        <v>400</v>
      </c>
      <c r="F264" s="2">
        <v>422.45</v>
      </c>
      <c r="G264" s="2">
        <v>500</v>
      </c>
      <c r="H264" s="2" t="str">
        <f t="shared" si="8"/>
        <v/>
      </c>
      <c r="J264" s="2">
        <f t="shared" si="9"/>
        <v>500</v>
      </c>
      <c r="K264" s="2">
        <v>500</v>
      </c>
      <c r="L264" s="2">
        <v>500</v>
      </c>
      <c r="M264" s="2">
        <v>500</v>
      </c>
      <c r="N264" s="2">
        <v>500</v>
      </c>
      <c r="O264" s="2">
        <v>500</v>
      </c>
      <c r="P264" s="2" t="s">
        <v>323</v>
      </c>
      <c r="Q264" s="2" t="s">
        <v>13</v>
      </c>
      <c r="R264" s="2" t="s">
        <v>278</v>
      </c>
    </row>
    <row r="265" spans="1:18">
      <c r="A265" s="2" t="s">
        <v>274</v>
      </c>
      <c r="B265" s="2" t="s">
        <v>42</v>
      </c>
      <c r="C265" s="2" t="s">
        <v>130</v>
      </c>
      <c r="D265" s="2">
        <v>21023.52</v>
      </c>
      <c r="E265" s="2">
        <v>23000</v>
      </c>
      <c r="F265" s="2">
        <v>22740.36</v>
      </c>
      <c r="G265" s="2">
        <v>26000</v>
      </c>
      <c r="H265" s="2" t="str">
        <f t="shared" si="8"/>
        <v>W</v>
      </c>
      <c r="J265" s="2">
        <f t="shared" si="9"/>
        <v>26000</v>
      </c>
      <c r="K265" s="2">
        <v>22600</v>
      </c>
      <c r="L265" s="2">
        <v>22600</v>
      </c>
      <c r="M265" s="2">
        <v>22600</v>
      </c>
      <c r="N265" s="2">
        <v>22600</v>
      </c>
      <c r="O265" s="2">
        <v>22600</v>
      </c>
      <c r="P265" s="2" t="s">
        <v>324</v>
      </c>
      <c r="Q265" s="2" t="s">
        <v>13</v>
      </c>
      <c r="R265" s="2" t="s">
        <v>278</v>
      </c>
    </row>
    <row r="266" spans="1:18">
      <c r="A266" s="2" t="s">
        <v>274</v>
      </c>
      <c r="B266" s="2" t="s">
        <v>42</v>
      </c>
      <c r="C266" s="2" t="s">
        <v>132</v>
      </c>
      <c r="D266" s="2">
        <v>293.76</v>
      </c>
      <c r="E266" s="2">
        <v>300</v>
      </c>
      <c r="F266" s="2">
        <v>342.76</v>
      </c>
      <c r="G266" s="2">
        <v>300</v>
      </c>
      <c r="H266" s="2" t="str">
        <f t="shared" si="8"/>
        <v/>
      </c>
      <c r="J266" s="2">
        <f t="shared" si="9"/>
        <v>300</v>
      </c>
      <c r="K266" s="2">
        <v>300</v>
      </c>
      <c r="L266" s="2">
        <v>300</v>
      </c>
      <c r="M266" s="2">
        <v>300</v>
      </c>
      <c r="N266" s="2">
        <v>300</v>
      </c>
      <c r="O266" s="2">
        <v>300</v>
      </c>
      <c r="P266" s="2" t="s">
        <v>325</v>
      </c>
      <c r="Q266" s="2" t="s">
        <v>13</v>
      </c>
      <c r="R266" s="2" t="s">
        <v>278</v>
      </c>
    </row>
    <row r="267" spans="1:18">
      <c r="A267" s="2" t="s">
        <v>274</v>
      </c>
      <c r="B267" s="2" t="s">
        <v>42</v>
      </c>
      <c r="C267" s="2" t="s">
        <v>260</v>
      </c>
      <c r="E267" s="2">
        <v>10800</v>
      </c>
      <c r="G267" s="2">
        <v>10800</v>
      </c>
      <c r="H267" s="2" t="str">
        <f t="shared" si="8"/>
        <v/>
      </c>
      <c r="J267" s="2">
        <f t="shared" si="9"/>
        <v>10800</v>
      </c>
      <c r="P267" s="2" t="s">
        <v>326</v>
      </c>
      <c r="Q267" s="2" t="s">
        <v>13</v>
      </c>
      <c r="R267" s="2" t="s">
        <v>278</v>
      </c>
    </row>
    <row r="268" spans="1:18">
      <c r="A268" s="2" t="s">
        <v>274</v>
      </c>
      <c r="B268" s="2" t="s">
        <v>42</v>
      </c>
      <c r="C268" s="2" t="s">
        <v>138</v>
      </c>
      <c r="E268" s="2">
        <v>600</v>
      </c>
      <c r="F268" s="2">
        <v>476</v>
      </c>
      <c r="H268" s="2" t="str">
        <f t="shared" si="8"/>
        <v/>
      </c>
      <c r="J268" s="2">
        <f t="shared" si="9"/>
        <v>0</v>
      </c>
      <c r="P268" s="2" t="s">
        <v>327</v>
      </c>
      <c r="Q268" s="2" t="s">
        <v>13</v>
      </c>
      <c r="R268" s="2" t="s">
        <v>278</v>
      </c>
    </row>
    <row r="269" spans="1:18">
      <c r="A269" s="2" t="s">
        <v>274</v>
      </c>
      <c r="B269" s="2" t="s">
        <v>42</v>
      </c>
      <c r="C269" s="2" t="s">
        <v>52</v>
      </c>
      <c r="D269" s="2">
        <v>357</v>
      </c>
      <c r="E269" s="2">
        <v>360</v>
      </c>
      <c r="F269" s="2">
        <v>267.75</v>
      </c>
      <c r="G269" s="2">
        <v>360</v>
      </c>
      <c r="H269" s="2" t="str">
        <f t="shared" si="8"/>
        <v/>
      </c>
      <c r="J269" s="2">
        <f t="shared" si="9"/>
        <v>360</v>
      </c>
      <c r="K269" s="2">
        <v>360</v>
      </c>
      <c r="L269" s="2">
        <v>360</v>
      </c>
      <c r="M269" s="2">
        <v>360</v>
      </c>
      <c r="N269" s="2">
        <v>360</v>
      </c>
      <c r="O269" s="2">
        <v>360</v>
      </c>
      <c r="P269" s="2" t="s">
        <v>328</v>
      </c>
      <c r="Q269" s="2" t="s">
        <v>13</v>
      </c>
      <c r="R269" s="2" t="s">
        <v>278</v>
      </c>
    </row>
    <row r="270" spans="1:18">
      <c r="A270" s="2" t="s">
        <v>274</v>
      </c>
      <c r="B270" s="2" t="s">
        <v>42</v>
      </c>
      <c r="C270" s="2" t="s">
        <v>142</v>
      </c>
      <c r="D270" s="2">
        <v>3919.24</v>
      </c>
      <c r="E270" s="2">
        <v>4000</v>
      </c>
      <c r="F270" s="2">
        <v>3424.18</v>
      </c>
      <c r="G270" s="2">
        <v>4000</v>
      </c>
      <c r="H270" s="2" t="str">
        <f t="shared" si="8"/>
        <v/>
      </c>
      <c r="J270" s="2">
        <f t="shared" si="9"/>
        <v>4000</v>
      </c>
      <c r="K270" s="2">
        <v>4000</v>
      </c>
      <c r="L270" s="2">
        <v>4000</v>
      </c>
      <c r="M270" s="2">
        <v>4000</v>
      </c>
      <c r="N270" s="2">
        <v>4000</v>
      </c>
      <c r="O270" s="2">
        <v>4000</v>
      </c>
      <c r="P270" s="2" t="s">
        <v>310</v>
      </c>
      <c r="Q270" s="2" t="s">
        <v>13</v>
      </c>
      <c r="R270" s="2" t="s">
        <v>278</v>
      </c>
    </row>
    <row r="271" spans="1:18">
      <c r="A271" s="2" t="s">
        <v>274</v>
      </c>
      <c r="B271" s="2" t="s">
        <v>42</v>
      </c>
      <c r="C271" s="2" t="s">
        <v>144</v>
      </c>
      <c r="D271" s="2">
        <v>20.36</v>
      </c>
      <c r="H271" s="2" t="str">
        <f t="shared" si="8"/>
        <v/>
      </c>
      <c r="J271" s="2">
        <f t="shared" si="9"/>
        <v>0</v>
      </c>
      <c r="Q271" s="2" t="s">
        <v>13</v>
      </c>
      <c r="R271" s="2" t="s">
        <v>278</v>
      </c>
    </row>
    <row r="272" spans="1:18">
      <c r="A272" s="2" t="s">
        <v>274</v>
      </c>
      <c r="B272" s="2" t="s">
        <v>42</v>
      </c>
      <c r="C272" s="2" t="s">
        <v>58</v>
      </c>
      <c r="D272" s="2">
        <v>237</v>
      </c>
      <c r="E272" s="2">
        <v>3000</v>
      </c>
      <c r="F272" s="2">
        <v>1713</v>
      </c>
      <c r="G272" s="2">
        <v>4000</v>
      </c>
      <c r="H272" s="2" t="str">
        <f t="shared" si="8"/>
        <v/>
      </c>
      <c r="J272" s="2">
        <f t="shared" si="9"/>
        <v>4000</v>
      </c>
      <c r="K272" s="2">
        <v>4000</v>
      </c>
      <c r="L272" s="2">
        <v>4000</v>
      </c>
      <c r="M272" s="2">
        <v>4000</v>
      </c>
      <c r="N272" s="2">
        <v>4000</v>
      </c>
      <c r="O272" s="2">
        <v>4000</v>
      </c>
      <c r="P272" s="2" t="s">
        <v>329</v>
      </c>
      <c r="Q272" s="2" t="s">
        <v>13</v>
      </c>
      <c r="R272" s="2" t="s">
        <v>278</v>
      </c>
    </row>
    <row r="273" spans="1:18">
      <c r="A273" s="2" t="s">
        <v>274</v>
      </c>
      <c r="B273" s="2" t="s">
        <v>42</v>
      </c>
      <c r="C273" s="2" t="s">
        <v>216</v>
      </c>
      <c r="D273" s="2">
        <v>903.68</v>
      </c>
      <c r="E273" s="2">
        <v>950</v>
      </c>
      <c r="F273" s="2">
        <v>1026.77</v>
      </c>
      <c r="G273" s="2">
        <v>1050</v>
      </c>
      <c r="H273" s="2" t="str">
        <f t="shared" si="8"/>
        <v/>
      </c>
      <c r="J273" s="2">
        <f t="shared" si="9"/>
        <v>1050</v>
      </c>
      <c r="K273" s="2">
        <v>1050</v>
      </c>
      <c r="L273" s="2">
        <v>1050</v>
      </c>
      <c r="M273" s="2">
        <v>1050</v>
      </c>
      <c r="N273" s="2">
        <v>1050</v>
      </c>
      <c r="O273" s="2">
        <v>1050</v>
      </c>
      <c r="P273" s="2" t="s">
        <v>217</v>
      </c>
      <c r="Q273" s="2" t="s">
        <v>13</v>
      </c>
      <c r="R273" s="2" t="s">
        <v>278</v>
      </c>
    </row>
    <row r="274" spans="1:18">
      <c r="A274" s="2" t="s">
        <v>274</v>
      </c>
      <c r="B274" s="2" t="s">
        <v>42</v>
      </c>
      <c r="C274" s="2" t="s">
        <v>330</v>
      </c>
      <c r="D274" s="2">
        <v>5930.24</v>
      </c>
      <c r="E274" s="2">
        <v>7150</v>
      </c>
      <c r="F274" s="2">
        <v>6261.19</v>
      </c>
      <c r="G274" s="2">
        <v>6300</v>
      </c>
      <c r="H274" s="2" t="str">
        <f t="shared" si="8"/>
        <v/>
      </c>
      <c r="J274" s="2">
        <f t="shared" si="9"/>
        <v>6300</v>
      </c>
      <c r="K274" s="2">
        <v>6300</v>
      </c>
      <c r="L274" s="2">
        <v>6300</v>
      </c>
      <c r="M274" s="2">
        <v>6300</v>
      </c>
      <c r="N274" s="2">
        <v>6300</v>
      </c>
      <c r="O274" s="2">
        <v>6300</v>
      </c>
      <c r="P274" s="2" t="s">
        <v>217</v>
      </c>
      <c r="Q274" s="2" t="s">
        <v>13</v>
      </c>
      <c r="R274" s="2" t="s">
        <v>278</v>
      </c>
    </row>
    <row r="275" spans="1:18">
      <c r="A275" s="2" t="s">
        <v>274</v>
      </c>
      <c r="B275" s="2" t="s">
        <v>42</v>
      </c>
      <c r="C275" s="2" t="s">
        <v>153</v>
      </c>
      <c r="D275" s="2">
        <v>2245.0100000000002</v>
      </c>
      <c r="E275" s="2">
        <v>1500</v>
      </c>
      <c r="F275" s="2">
        <v>3216.39</v>
      </c>
      <c r="G275" s="2">
        <v>3100</v>
      </c>
      <c r="H275" s="2" t="str">
        <f t="shared" si="8"/>
        <v/>
      </c>
      <c r="J275" s="2">
        <f t="shared" si="9"/>
        <v>3100</v>
      </c>
      <c r="K275" s="2">
        <v>3100</v>
      </c>
      <c r="L275" s="2">
        <v>3100</v>
      </c>
      <c r="M275" s="2">
        <v>3100</v>
      </c>
      <c r="N275" s="2">
        <v>3100</v>
      </c>
      <c r="O275" s="2">
        <v>3100</v>
      </c>
      <c r="P275" s="2" t="s">
        <v>331</v>
      </c>
      <c r="Q275" s="2" t="s">
        <v>13</v>
      </c>
      <c r="R275" s="2" t="s">
        <v>278</v>
      </c>
    </row>
    <row r="276" spans="1:18">
      <c r="A276" s="2" t="s">
        <v>274</v>
      </c>
      <c r="B276" s="2" t="s">
        <v>60</v>
      </c>
      <c r="C276" s="2" t="s">
        <v>87</v>
      </c>
      <c r="D276" s="2">
        <v>5712</v>
      </c>
      <c r="E276" s="2">
        <v>5712</v>
      </c>
      <c r="F276" s="2">
        <v>5711</v>
      </c>
      <c r="G276" s="2">
        <v>5712</v>
      </c>
      <c r="H276" s="2" t="str">
        <f t="shared" si="8"/>
        <v/>
      </c>
      <c r="J276" s="2">
        <f t="shared" si="9"/>
        <v>5712</v>
      </c>
      <c r="K276" s="2">
        <v>5711</v>
      </c>
      <c r="L276" s="2">
        <v>5712</v>
      </c>
      <c r="M276" s="2">
        <v>5711</v>
      </c>
      <c r="N276" s="2">
        <v>5712</v>
      </c>
      <c r="O276" s="2">
        <v>5712</v>
      </c>
      <c r="P276" s="2" t="s">
        <v>332</v>
      </c>
      <c r="Q276" s="2" t="s">
        <v>13</v>
      </c>
      <c r="R276" s="2" t="s">
        <v>278</v>
      </c>
    </row>
    <row r="277" spans="1:18">
      <c r="A277" s="2" t="s">
        <v>274</v>
      </c>
      <c r="B277" s="2" t="s">
        <v>60</v>
      </c>
      <c r="C277" s="2" t="s">
        <v>333</v>
      </c>
      <c r="D277" s="2">
        <v>5093.6400000000003</v>
      </c>
      <c r="E277" s="2">
        <v>4237</v>
      </c>
      <c r="F277" s="2">
        <v>5012</v>
      </c>
      <c r="G277" s="2">
        <v>3884</v>
      </c>
      <c r="H277" s="2" t="str">
        <f t="shared" si="8"/>
        <v/>
      </c>
      <c r="J277" s="2">
        <f t="shared" si="9"/>
        <v>3884</v>
      </c>
      <c r="K277" s="2">
        <v>3564</v>
      </c>
      <c r="L277" s="2">
        <v>3134</v>
      </c>
      <c r="M277" s="2">
        <v>2726</v>
      </c>
      <c r="N277" s="2">
        <v>2182</v>
      </c>
      <c r="O277" s="2">
        <v>2078</v>
      </c>
      <c r="P277" s="2" t="s">
        <v>334</v>
      </c>
      <c r="Q277" s="2" t="s">
        <v>13</v>
      </c>
      <c r="R277" s="2" t="s">
        <v>278</v>
      </c>
    </row>
    <row r="278" spans="1:18">
      <c r="A278" s="2" t="s">
        <v>274</v>
      </c>
      <c r="B278" s="2" t="s">
        <v>60</v>
      </c>
      <c r="C278" s="2" t="s">
        <v>335</v>
      </c>
      <c r="D278" s="2">
        <v>915</v>
      </c>
      <c r="E278" s="2">
        <v>527</v>
      </c>
      <c r="F278" s="2">
        <v>714</v>
      </c>
      <c r="G278" s="2">
        <v>1097</v>
      </c>
      <c r="H278" s="2" t="str">
        <f t="shared" si="8"/>
        <v/>
      </c>
      <c r="J278" s="2">
        <f t="shared" si="9"/>
        <v>1097</v>
      </c>
      <c r="K278" s="2">
        <v>1081</v>
      </c>
      <c r="L278" s="2">
        <v>897</v>
      </c>
      <c r="M278" s="2">
        <v>899</v>
      </c>
      <c r="N278" s="2">
        <v>789</v>
      </c>
      <c r="O278" s="2">
        <v>639</v>
      </c>
      <c r="P278" s="2" t="s">
        <v>336</v>
      </c>
      <c r="Q278" s="2" t="s">
        <v>13</v>
      </c>
      <c r="R278" s="2" t="s">
        <v>278</v>
      </c>
    </row>
    <row r="279" spans="1:18">
      <c r="A279" s="2" t="s">
        <v>274</v>
      </c>
      <c r="B279" s="2" t="s">
        <v>60</v>
      </c>
      <c r="C279" s="2" t="s">
        <v>337</v>
      </c>
      <c r="D279" s="2">
        <v>19410</v>
      </c>
      <c r="E279" s="2">
        <v>20328</v>
      </c>
      <c r="F279" s="2">
        <v>20140</v>
      </c>
      <c r="G279" s="2">
        <v>20142</v>
      </c>
      <c r="H279" s="2" t="str">
        <f t="shared" si="8"/>
        <v/>
      </c>
      <c r="J279" s="2">
        <f t="shared" si="9"/>
        <v>20142</v>
      </c>
      <c r="K279" s="2">
        <v>34079</v>
      </c>
      <c r="L279" s="2">
        <v>34547</v>
      </c>
      <c r="M279" s="2">
        <v>34548</v>
      </c>
      <c r="N279" s="2">
        <v>33307</v>
      </c>
      <c r="O279" s="2">
        <v>24589</v>
      </c>
      <c r="P279" s="2" t="s">
        <v>338</v>
      </c>
      <c r="Q279" s="2" t="s">
        <v>13</v>
      </c>
      <c r="R279" s="2" t="s">
        <v>278</v>
      </c>
    </row>
    <row r="280" spans="1:18">
      <c r="A280" s="2" t="s">
        <v>274</v>
      </c>
      <c r="B280" s="2" t="s">
        <v>60</v>
      </c>
      <c r="C280" s="2" t="s">
        <v>61</v>
      </c>
      <c r="D280" s="2">
        <v>153</v>
      </c>
      <c r="E280" s="2">
        <v>152</v>
      </c>
      <c r="F280" s="2">
        <v>152</v>
      </c>
      <c r="G280" s="2">
        <v>212</v>
      </c>
      <c r="H280" s="2" t="str">
        <f t="shared" si="8"/>
        <v/>
      </c>
      <c r="J280" s="2">
        <f t="shared" si="9"/>
        <v>212</v>
      </c>
      <c r="K280" s="2">
        <v>208</v>
      </c>
      <c r="L280" s="2">
        <v>157</v>
      </c>
      <c r="M280" s="2">
        <v>158</v>
      </c>
      <c r="N280" s="2">
        <v>112</v>
      </c>
      <c r="O280" s="2">
        <v>113</v>
      </c>
      <c r="P280" s="2" t="s">
        <v>339</v>
      </c>
      <c r="Q280" s="2" t="s">
        <v>13</v>
      </c>
      <c r="R280" s="2" t="s">
        <v>278</v>
      </c>
    </row>
    <row r="281" spans="1:18">
      <c r="A281" s="2" t="s">
        <v>274</v>
      </c>
      <c r="B281" s="2" t="s">
        <v>60</v>
      </c>
      <c r="C281" s="2" t="s">
        <v>246</v>
      </c>
      <c r="D281" s="2">
        <v>749.38</v>
      </c>
      <c r="E281" s="2">
        <v>2335</v>
      </c>
      <c r="F281" s="2">
        <v>1348</v>
      </c>
      <c r="G281" s="2">
        <v>1244</v>
      </c>
      <c r="H281" s="2" t="str">
        <f t="shared" si="8"/>
        <v/>
      </c>
      <c r="J281" s="2">
        <f t="shared" si="9"/>
        <v>1244</v>
      </c>
      <c r="K281" s="2">
        <v>3523</v>
      </c>
      <c r="L281" s="2">
        <v>3352</v>
      </c>
      <c r="M281" s="2">
        <v>2962</v>
      </c>
      <c r="N281" s="2">
        <v>2280</v>
      </c>
      <c r="O281" s="2">
        <v>2280</v>
      </c>
      <c r="P281" s="2" t="s">
        <v>340</v>
      </c>
      <c r="Q281" s="2" t="s">
        <v>13</v>
      </c>
      <c r="R281" s="2" t="s">
        <v>278</v>
      </c>
    </row>
    <row r="282" spans="1:18">
      <c r="A282" s="2" t="s">
        <v>274</v>
      </c>
      <c r="B282" s="2" t="s">
        <v>341</v>
      </c>
      <c r="C282" s="2" t="s">
        <v>342</v>
      </c>
      <c r="D282" s="2">
        <v>1454.74</v>
      </c>
      <c r="E282" s="2">
        <v>1500</v>
      </c>
      <c r="F282" s="2">
        <v>1454.74</v>
      </c>
      <c r="G282" s="2">
        <v>1500</v>
      </c>
      <c r="H282" s="2" t="str">
        <f t="shared" si="8"/>
        <v/>
      </c>
      <c r="J282" s="2">
        <f t="shared" si="9"/>
        <v>1500</v>
      </c>
      <c r="K282" s="2">
        <v>1500</v>
      </c>
      <c r="L282" s="2">
        <v>1500</v>
      </c>
      <c r="M282" s="2">
        <v>1500</v>
      </c>
      <c r="N282" s="2">
        <v>1500</v>
      </c>
      <c r="O282" s="2">
        <v>1500</v>
      </c>
      <c r="P282" s="2" t="s">
        <v>343</v>
      </c>
      <c r="Q282" s="2" t="s">
        <v>13</v>
      </c>
      <c r="R282" s="2" t="s">
        <v>278</v>
      </c>
    </row>
    <row r="283" spans="1:18">
      <c r="A283" s="2" t="s">
        <v>274</v>
      </c>
      <c r="B283" s="2" t="s">
        <v>66</v>
      </c>
      <c r="C283" s="2" t="s">
        <v>344</v>
      </c>
      <c r="D283" s="2">
        <v>-666810.4</v>
      </c>
      <c r="E283" s="2">
        <v>-540333</v>
      </c>
      <c r="G283" s="2">
        <v>-813665</v>
      </c>
      <c r="H283" s="2" t="str">
        <f t="shared" si="8"/>
        <v/>
      </c>
      <c r="J283" s="2">
        <f t="shared" si="9"/>
        <v>-813665</v>
      </c>
      <c r="K283" s="2">
        <v>-811050</v>
      </c>
      <c r="L283" s="2">
        <v>-811873</v>
      </c>
      <c r="M283" s="2">
        <v>-809888</v>
      </c>
      <c r="N283" s="2">
        <v>-808456</v>
      </c>
      <c r="O283" s="2">
        <v>-798295</v>
      </c>
      <c r="P283" s="2" t="s">
        <v>345</v>
      </c>
      <c r="Q283" s="2" t="s">
        <v>13</v>
      </c>
      <c r="R283" s="2" t="s">
        <v>278</v>
      </c>
    </row>
    <row r="284" spans="1:18">
      <c r="A284" s="2" t="s">
        <v>274</v>
      </c>
      <c r="B284" s="2" t="s">
        <v>90</v>
      </c>
      <c r="C284" s="2" t="s">
        <v>91</v>
      </c>
      <c r="D284" s="2">
        <v>4021.34</v>
      </c>
      <c r="G284" s="2">
        <v>4021</v>
      </c>
      <c r="H284" s="2" t="str">
        <f t="shared" si="8"/>
        <v/>
      </c>
      <c r="J284" s="2">
        <f t="shared" si="9"/>
        <v>4021</v>
      </c>
      <c r="K284" s="2">
        <v>4021</v>
      </c>
      <c r="L284" s="2">
        <v>4021</v>
      </c>
      <c r="M284" s="2">
        <v>4021</v>
      </c>
      <c r="N284" s="2">
        <v>4021</v>
      </c>
      <c r="O284" s="2">
        <v>4021</v>
      </c>
      <c r="Q284" s="2" t="s">
        <v>13</v>
      </c>
      <c r="R284" s="2" t="s">
        <v>278</v>
      </c>
    </row>
    <row r="285" spans="1:18">
      <c r="A285" s="2" t="s">
        <v>346</v>
      </c>
      <c r="B285" s="2" t="s">
        <v>18</v>
      </c>
      <c r="C285" s="2" t="s">
        <v>19</v>
      </c>
      <c r="D285" s="2">
        <v>613.82000000000005</v>
      </c>
      <c r="E285" s="2">
        <v>659</v>
      </c>
      <c r="F285" s="2">
        <v>643.16999999999996</v>
      </c>
      <c r="G285" s="2">
        <v>684</v>
      </c>
      <c r="H285" s="2" t="str">
        <f t="shared" si="8"/>
        <v/>
      </c>
      <c r="J285" s="2">
        <f t="shared" si="9"/>
        <v>684</v>
      </c>
      <c r="K285" s="2">
        <v>684</v>
      </c>
      <c r="L285" s="2">
        <v>684</v>
      </c>
      <c r="M285" s="2">
        <v>684</v>
      </c>
      <c r="N285" s="2">
        <v>684</v>
      </c>
      <c r="O285" s="2">
        <v>684</v>
      </c>
      <c r="P285" s="2" t="s">
        <v>20</v>
      </c>
      <c r="Q285" s="2" t="s">
        <v>13</v>
      </c>
      <c r="R285" s="2" t="s">
        <v>14</v>
      </c>
    </row>
    <row r="286" spans="1:18">
      <c r="A286" s="2" t="s">
        <v>346</v>
      </c>
      <c r="B286" s="2" t="s">
        <v>18</v>
      </c>
      <c r="C286" s="2" t="s">
        <v>21</v>
      </c>
      <c r="D286" s="2">
        <v>2.74</v>
      </c>
      <c r="E286" s="2">
        <v>5</v>
      </c>
      <c r="F286" s="2">
        <v>3.01</v>
      </c>
      <c r="G286" s="2">
        <v>5</v>
      </c>
      <c r="H286" s="2" t="str">
        <f t="shared" si="8"/>
        <v/>
      </c>
      <c r="J286" s="2">
        <f t="shared" si="9"/>
        <v>5</v>
      </c>
      <c r="K286" s="2">
        <v>5</v>
      </c>
      <c r="L286" s="2">
        <v>5</v>
      </c>
      <c r="M286" s="2">
        <v>5</v>
      </c>
      <c r="N286" s="2">
        <v>5</v>
      </c>
      <c r="O286" s="2">
        <v>5</v>
      </c>
      <c r="P286" s="2" t="s">
        <v>22</v>
      </c>
      <c r="Q286" s="2" t="s">
        <v>13</v>
      </c>
      <c r="R286" s="2" t="s">
        <v>14</v>
      </c>
    </row>
    <row r="287" spans="1:18">
      <c r="A287" s="2" t="s">
        <v>346</v>
      </c>
      <c r="B287" s="2" t="s">
        <v>18</v>
      </c>
      <c r="C287" s="2" t="s">
        <v>23</v>
      </c>
      <c r="D287" s="2">
        <v>-7.81</v>
      </c>
      <c r="H287" s="2" t="str">
        <f t="shared" si="8"/>
        <v/>
      </c>
      <c r="J287" s="2">
        <f t="shared" si="9"/>
        <v>0</v>
      </c>
      <c r="P287" s="2" t="s">
        <v>24</v>
      </c>
      <c r="Q287" s="2" t="s">
        <v>13</v>
      </c>
      <c r="R287" s="2" t="s">
        <v>14</v>
      </c>
    </row>
    <row r="288" spans="1:18">
      <c r="A288" s="2" t="s">
        <v>346</v>
      </c>
      <c r="B288" s="2" t="s">
        <v>18</v>
      </c>
      <c r="C288" s="2" t="s">
        <v>31</v>
      </c>
      <c r="D288" s="2">
        <v>126.93</v>
      </c>
      <c r="E288" s="2">
        <v>148</v>
      </c>
      <c r="F288" s="2">
        <v>133.26</v>
      </c>
      <c r="G288" s="2">
        <v>148</v>
      </c>
      <c r="H288" s="2" t="str">
        <f t="shared" si="8"/>
        <v/>
      </c>
      <c r="J288" s="2">
        <f t="shared" si="9"/>
        <v>148</v>
      </c>
      <c r="K288" s="2">
        <v>148</v>
      </c>
      <c r="L288" s="2">
        <v>148</v>
      </c>
      <c r="M288" s="2">
        <v>148</v>
      </c>
      <c r="N288" s="2">
        <v>148</v>
      </c>
      <c r="O288" s="2">
        <v>148</v>
      </c>
      <c r="P288" s="2" t="s">
        <v>20</v>
      </c>
      <c r="Q288" s="2" t="s">
        <v>13</v>
      </c>
      <c r="R288" s="2" t="s">
        <v>14</v>
      </c>
    </row>
    <row r="289" spans="1:18">
      <c r="A289" s="2" t="s">
        <v>346</v>
      </c>
      <c r="B289" s="2" t="s">
        <v>36</v>
      </c>
      <c r="C289" s="2" t="s">
        <v>41</v>
      </c>
      <c r="D289" s="2">
        <v>48.64</v>
      </c>
      <c r="E289" s="2">
        <v>54</v>
      </c>
      <c r="F289" s="2">
        <v>52.94</v>
      </c>
      <c r="G289" s="2">
        <v>54</v>
      </c>
      <c r="H289" s="2" t="str">
        <f t="shared" si="8"/>
        <v/>
      </c>
      <c r="J289" s="2">
        <f t="shared" si="9"/>
        <v>54</v>
      </c>
      <c r="K289" s="2">
        <v>54</v>
      </c>
      <c r="L289" s="2">
        <v>54</v>
      </c>
      <c r="M289" s="2">
        <v>54</v>
      </c>
      <c r="N289" s="2">
        <v>54</v>
      </c>
      <c r="O289" s="2">
        <v>54</v>
      </c>
      <c r="P289" s="2" t="s">
        <v>20</v>
      </c>
      <c r="Q289" s="2" t="s">
        <v>13</v>
      </c>
      <c r="R289" s="2" t="s">
        <v>14</v>
      </c>
    </row>
    <row r="290" spans="1:18">
      <c r="A290" s="2" t="s">
        <v>346</v>
      </c>
      <c r="B290" s="2" t="s">
        <v>42</v>
      </c>
      <c r="C290" s="2" t="s">
        <v>128</v>
      </c>
      <c r="D290" s="2">
        <v>6773.33</v>
      </c>
      <c r="E290" s="2">
        <v>500</v>
      </c>
      <c r="F290" s="2">
        <v>415.9</v>
      </c>
      <c r="G290" s="2">
        <v>5500</v>
      </c>
      <c r="H290" s="2" t="str">
        <f t="shared" si="8"/>
        <v>W</v>
      </c>
      <c r="J290" s="2">
        <f t="shared" si="9"/>
        <v>5500</v>
      </c>
      <c r="K290" s="2">
        <v>500</v>
      </c>
      <c r="L290" s="2">
        <v>5500</v>
      </c>
      <c r="M290" s="2">
        <v>500</v>
      </c>
      <c r="N290" s="2">
        <v>5500</v>
      </c>
      <c r="O290" s="2">
        <v>500</v>
      </c>
      <c r="P290" s="2" t="s">
        <v>347</v>
      </c>
      <c r="Q290" s="2" t="s">
        <v>13</v>
      </c>
      <c r="R290" s="2" t="s">
        <v>14</v>
      </c>
    </row>
    <row r="291" spans="1:18">
      <c r="A291" s="2" t="s">
        <v>346</v>
      </c>
      <c r="B291" s="2" t="s">
        <v>42</v>
      </c>
      <c r="C291" s="2" t="s">
        <v>54</v>
      </c>
      <c r="F291" s="2">
        <v>44.45</v>
      </c>
      <c r="H291" s="2" t="str">
        <f t="shared" si="8"/>
        <v/>
      </c>
      <c r="J291" s="2">
        <f t="shared" si="9"/>
        <v>0</v>
      </c>
      <c r="P291" s="2" t="s">
        <v>348</v>
      </c>
      <c r="Q291" s="2" t="s">
        <v>13</v>
      </c>
      <c r="R291" s="2" t="s">
        <v>14</v>
      </c>
    </row>
    <row r="292" spans="1:18">
      <c r="A292" s="2" t="s">
        <v>346</v>
      </c>
      <c r="B292" s="2" t="s">
        <v>63</v>
      </c>
      <c r="C292" s="2" t="s">
        <v>64</v>
      </c>
      <c r="F292" s="2">
        <v>890</v>
      </c>
      <c r="G292" s="2">
        <v>1000</v>
      </c>
      <c r="H292" s="2" t="str">
        <f t="shared" si="8"/>
        <v/>
      </c>
      <c r="J292" s="2">
        <f t="shared" si="9"/>
        <v>1000</v>
      </c>
      <c r="K292" s="2">
        <v>1000</v>
      </c>
      <c r="L292" s="2">
        <v>1000</v>
      </c>
      <c r="M292" s="2">
        <v>1000</v>
      </c>
      <c r="N292" s="2">
        <v>1000</v>
      </c>
      <c r="O292" s="2">
        <v>1000</v>
      </c>
      <c r="P292" s="2" t="s">
        <v>349</v>
      </c>
      <c r="Q292" s="2" t="s">
        <v>13</v>
      </c>
      <c r="R292" s="2" t="s">
        <v>14</v>
      </c>
    </row>
    <row r="293" spans="1:18">
      <c r="A293" s="2" t="s">
        <v>346</v>
      </c>
      <c r="B293" s="2" t="s">
        <v>66</v>
      </c>
      <c r="C293" s="2" t="s">
        <v>67</v>
      </c>
      <c r="D293" s="2">
        <v>-7557.65</v>
      </c>
      <c r="E293" s="2">
        <v>-756</v>
      </c>
      <c r="G293" s="2">
        <v>-7558</v>
      </c>
      <c r="H293" s="2" t="str">
        <f t="shared" si="8"/>
        <v/>
      </c>
      <c r="J293" s="2">
        <f t="shared" si="9"/>
        <v>-7558</v>
      </c>
      <c r="K293" s="2">
        <v>-7558</v>
      </c>
      <c r="L293" s="2">
        <v>-7558</v>
      </c>
      <c r="M293" s="2">
        <v>-7558</v>
      </c>
      <c r="N293" s="2">
        <v>-7558</v>
      </c>
      <c r="O293" s="2">
        <v>-7558</v>
      </c>
      <c r="Q293" s="2" t="s">
        <v>13</v>
      </c>
      <c r="R293" s="2" t="s">
        <v>14</v>
      </c>
    </row>
    <row r="294" spans="1:18">
      <c r="A294" s="2" t="s">
        <v>350</v>
      </c>
      <c r="B294" s="2" t="s">
        <v>15</v>
      </c>
      <c r="C294" s="2" t="s">
        <v>237</v>
      </c>
      <c r="E294" s="2">
        <v>-36</v>
      </c>
      <c r="H294" s="2" t="str">
        <f t="shared" si="8"/>
        <v/>
      </c>
      <c r="J294" s="2">
        <f t="shared" si="9"/>
        <v>0</v>
      </c>
      <c r="P294" s="2" t="s">
        <v>351</v>
      </c>
      <c r="Q294" s="2" t="s">
        <v>13</v>
      </c>
      <c r="R294" s="2" t="s">
        <v>14</v>
      </c>
    </row>
    <row r="295" spans="1:18">
      <c r="A295" s="2" t="s">
        <v>350</v>
      </c>
      <c r="B295" s="2" t="s">
        <v>18</v>
      </c>
      <c r="C295" s="2" t="s">
        <v>19</v>
      </c>
      <c r="D295" s="2">
        <v>12052.1</v>
      </c>
      <c r="E295" s="2">
        <v>11568</v>
      </c>
      <c r="F295" s="2">
        <v>11396.91</v>
      </c>
      <c r="G295" s="2">
        <v>12116</v>
      </c>
      <c r="H295" s="2" t="str">
        <f t="shared" si="8"/>
        <v/>
      </c>
      <c r="J295" s="2">
        <f t="shared" si="9"/>
        <v>12116</v>
      </c>
      <c r="K295" s="2">
        <v>12116</v>
      </c>
      <c r="L295" s="2">
        <v>12116</v>
      </c>
      <c r="M295" s="2">
        <v>12116</v>
      </c>
      <c r="N295" s="2">
        <v>12116</v>
      </c>
      <c r="O295" s="2">
        <v>12116</v>
      </c>
      <c r="P295" s="2" t="s">
        <v>20</v>
      </c>
      <c r="Q295" s="2" t="s">
        <v>13</v>
      </c>
      <c r="R295" s="2" t="s">
        <v>14</v>
      </c>
    </row>
    <row r="296" spans="1:18">
      <c r="A296" s="2" t="s">
        <v>350</v>
      </c>
      <c r="B296" s="2" t="s">
        <v>18</v>
      </c>
      <c r="C296" s="2" t="s">
        <v>21</v>
      </c>
      <c r="D296" s="2">
        <v>49.83</v>
      </c>
      <c r="E296" s="2">
        <v>60</v>
      </c>
      <c r="F296" s="2">
        <v>52.29</v>
      </c>
      <c r="G296" s="2">
        <v>60</v>
      </c>
      <c r="H296" s="2" t="str">
        <f t="shared" si="8"/>
        <v/>
      </c>
      <c r="J296" s="2">
        <f t="shared" si="9"/>
        <v>60</v>
      </c>
      <c r="K296" s="2">
        <v>60</v>
      </c>
      <c r="L296" s="2">
        <v>60</v>
      </c>
      <c r="M296" s="2">
        <v>60</v>
      </c>
      <c r="N296" s="2">
        <v>60</v>
      </c>
      <c r="O296" s="2">
        <v>60</v>
      </c>
      <c r="P296" s="2" t="s">
        <v>22</v>
      </c>
      <c r="Q296" s="2" t="s">
        <v>13</v>
      </c>
      <c r="R296" s="2" t="s">
        <v>14</v>
      </c>
    </row>
    <row r="297" spans="1:18">
      <c r="A297" s="2" t="s">
        <v>350</v>
      </c>
      <c r="B297" s="2" t="s">
        <v>18</v>
      </c>
      <c r="C297" s="2" t="s">
        <v>23</v>
      </c>
      <c r="D297" s="2">
        <v>-286.13</v>
      </c>
      <c r="H297" s="2" t="str">
        <f t="shared" si="8"/>
        <v/>
      </c>
      <c r="J297" s="2">
        <f t="shared" si="9"/>
        <v>0</v>
      </c>
      <c r="P297" s="2" t="s">
        <v>24</v>
      </c>
      <c r="Q297" s="2" t="s">
        <v>13</v>
      </c>
      <c r="R297" s="2" t="s">
        <v>14</v>
      </c>
    </row>
    <row r="298" spans="1:18">
      <c r="A298" s="2" t="s">
        <v>350</v>
      </c>
      <c r="B298" s="2" t="s">
        <v>18</v>
      </c>
      <c r="C298" s="2" t="s">
        <v>31</v>
      </c>
      <c r="D298" s="2">
        <v>2492.29</v>
      </c>
      <c r="E298" s="2">
        <v>2515</v>
      </c>
      <c r="F298" s="2">
        <v>2384.6999999999998</v>
      </c>
      <c r="G298" s="2">
        <v>2705</v>
      </c>
      <c r="H298" s="2" t="str">
        <f t="shared" si="8"/>
        <v/>
      </c>
      <c r="J298" s="2">
        <f t="shared" si="9"/>
        <v>2705</v>
      </c>
      <c r="K298" s="2">
        <v>2705</v>
      </c>
      <c r="L298" s="2">
        <v>2705</v>
      </c>
      <c r="M298" s="2">
        <v>2705</v>
      </c>
      <c r="N298" s="2">
        <v>2705</v>
      </c>
      <c r="O298" s="2">
        <v>2705</v>
      </c>
      <c r="P298" s="2" t="s">
        <v>20</v>
      </c>
      <c r="Q298" s="2" t="s">
        <v>13</v>
      </c>
      <c r="R298" s="2" t="s">
        <v>14</v>
      </c>
    </row>
    <row r="299" spans="1:18">
      <c r="A299" s="2" t="s">
        <v>350</v>
      </c>
      <c r="B299" s="2" t="s">
        <v>36</v>
      </c>
      <c r="C299" s="2" t="s">
        <v>41</v>
      </c>
      <c r="D299" s="2">
        <v>919.73</v>
      </c>
      <c r="E299" s="2">
        <v>928</v>
      </c>
      <c r="F299" s="2">
        <v>933.13</v>
      </c>
      <c r="G299" s="2">
        <v>964</v>
      </c>
      <c r="H299" s="2" t="str">
        <f t="shared" si="8"/>
        <v/>
      </c>
      <c r="J299" s="2">
        <f t="shared" si="9"/>
        <v>964</v>
      </c>
      <c r="K299" s="2">
        <v>964</v>
      </c>
      <c r="L299" s="2">
        <v>964</v>
      </c>
      <c r="M299" s="2">
        <v>964</v>
      </c>
      <c r="N299" s="2">
        <v>964</v>
      </c>
      <c r="O299" s="2">
        <v>964</v>
      </c>
      <c r="P299" s="2" t="s">
        <v>20</v>
      </c>
      <c r="Q299" s="2" t="s">
        <v>13</v>
      </c>
      <c r="R299" s="2" t="s">
        <v>14</v>
      </c>
    </row>
    <row r="300" spans="1:18">
      <c r="A300" s="2" t="s">
        <v>350</v>
      </c>
      <c r="B300" s="2" t="s">
        <v>42</v>
      </c>
      <c r="C300" s="2" t="s">
        <v>352</v>
      </c>
      <c r="D300" s="2">
        <v>11046.38</v>
      </c>
      <c r="E300" s="2">
        <v>12000</v>
      </c>
      <c r="F300" s="2">
        <v>11004.3</v>
      </c>
      <c r="G300" s="2">
        <v>12500</v>
      </c>
      <c r="H300" s="2" t="str">
        <f t="shared" si="8"/>
        <v>W</v>
      </c>
      <c r="J300" s="2">
        <f t="shared" si="9"/>
        <v>12500</v>
      </c>
      <c r="K300" s="2">
        <v>12500</v>
      </c>
      <c r="L300" s="2">
        <v>12500</v>
      </c>
      <c r="M300" s="2">
        <v>12500</v>
      </c>
      <c r="N300" s="2">
        <v>12500</v>
      </c>
      <c r="O300" s="2">
        <v>12500</v>
      </c>
      <c r="P300" s="2" t="s">
        <v>353</v>
      </c>
      <c r="Q300" s="2" t="s">
        <v>13</v>
      </c>
      <c r="R300" s="2" t="s">
        <v>14</v>
      </c>
    </row>
    <row r="301" spans="1:18">
      <c r="A301" s="2" t="s">
        <v>350</v>
      </c>
      <c r="B301" s="2" t="s">
        <v>42</v>
      </c>
      <c r="C301" s="2" t="s">
        <v>144</v>
      </c>
      <c r="D301" s="2">
        <v>543.12</v>
      </c>
      <c r="E301" s="2">
        <v>800</v>
      </c>
      <c r="F301" s="2">
        <v>467.02</v>
      </c>
      <c r="G301" s="2">
        <v>800</v>
      </c>
      <c r="H301" s="2" t="str">
        <f t="shared" si="8"/>
        <v/>
      </c>
      <c r="J301" s="2">
        <f t="shared" si="9"/>
        <v>800</v>
      </c>
      <c r="K301" s="2">
        <v>800</v>
      </c>
      <c r="L301" s="2">
        <v>800</v>
      </c>
      <c r="M301" s="2">
        <v>800</v>
      </c>
      <c r="N301" s="2">
        <v>800</v>
      </c>
      <c r="O301" s="2">
        <v>800</v>
      </c>
      <c r="P301" s="2" t="s">
        <v>354</v>
      </c>
      <c r="Q301" s="2" t="s">
        <v>13</v>
      </c>
      <c r="R301" s="2" t="s">
        <v>14</v>
      </c>
    </row>
    <row r="302" spans="1:18">
      <c r="A302" s="2" t="s">
        <v>350</v>
      </c>
      <c r="B302" s="2" t="s">
        <v>42</v>
      </c>
      <c r="C302" s="2" t="s">
        <v>355</v>
      </c>
      <c r="D302" s="2">
        <v>2117.9699999999998</v>
      </c>
      <c r="E302" s="2">
        <v>2600</v>
      </c>
      <c r="F302" s="2">
        <v>2856.72</v>
      </c>
      <c r="G302" s="2">
        <v>2600</v>
      </c>
      <c r="H302" s="2" t="str">
        <f t="shared" si="8"/>
        <v/>
      </c>
      <c r="J302" s="2">
        <f t="shared" si="9"/>
        <v>2600</v>
      </c>
      <c r="K302" s="2">
        <v>2600</v>
      </c>
      <c r="L302" s="2">
        <v>2600</v>
      </c>
      <c r="M302" s="2">
        <v>2600</v>
      </c>
      <c r="N302" s="2">
        <v>2600</v>
      </c>
      <c r="O302" s="2">
        <v>2600</v>
      </c>
      <c r="P302" s="2" t="s">
        <v>356</v>
      </c>
      <c r="Q302" s="2" t="s">
        <v>13</v>
      </c>
      <c r="R302" s="2" t="s">
        <v>14</v>
      </c>
    </row>
    <row r="303" spans="1:18">
      <c r="A303" s="2" t="s">
        <v>350</v>
      </c>
      <c r="B303" s="2" t="s">
        <v>42</v>
      </c>
      <c r="C303" s="2" t="s">
        <v>357</v>
      </c>
      <c r="D303" s="2">
        <v>12.5</v>
      </c>
      <c r="F303" s="2">
        <v>21.5</v>
      </c>
      <c r="H303" s="2" t="str">
        <f t="shared" si="8"/>
        <v/>
      </c>
      <c r="J303" s="2">
        <f t="shared" si="9"/>
        <v>0</v>
      </c>
      <c r="Q303" s="2" t="s">
        <v>13</v>
      </c>
      <c r="R303" s="2" t="s">
        <v>14</v>
      </c>
    </row>
    <row r="304" spans="1:18">
      <c r="A304" s="2" t="s">
        <v>350</v>
      </c>
      <c r="B304" s="2" t="s">
        <v>66</v>
      </c>
      <c r="C304" s="2" t="s">
        <v>67</v>
      </c>
      <c r="D304" s="2">
        <v>-28947.79</v>
      </c>
      <c r="E304" s="2">
        <v>-38688</v>
      </c>
      <c r="G304" s="2">
        <v>-28948</v>
      </c>
      <c r="H304" s="2" t="str">
        <f t="shared" si="8"/>
        <v/>
      </c>
      <c r="J304" s="2">
        <f t="shared" si="9"/>
        <v>-28948</v>
      </c>
      <c r="K304" s="2">
        <v>-28948</v>
      </c>
      <c r="L304" s="2">
        <v>-28948</v>
      </c>
      <c r="M304" s="2">
        <v>-28948</v>
      </c>
      <c r="N304" s="2">
        <v>-28948</v>
      </c>
      <c r="O304" s="2">
        <v>-28948</v>
      </c>
      <c r="Q304" s="2" t="s">
        <v>13</v>
      </c>
      <c r="R304" s="2" t="s">
        <v>14</v>
      </c>
    </row>
    <row r="305" spans="1:18">
      <c r="A305" s="2" t="s">
        <v>358</v>
      </c>
      <c r="B305" s="2" t="s">
        <v>18</v>
      </c>
      <c r="C305" s="2" t="s">
        <v>19</v>
      </c>
      <c r="D305" s="2">
        <v>9120.35</v>
      </c>
      <c r="E305" s="2">
        <v>8870</v>
      </c>
      <c r="F305" s="2">
        <v>8666.93</v>
      </c>
      <c r="G305" s="2">
        <v>9198</v>
      </c>
      <c r="H305" s="2" t="str">
        <f t="shared" si="8"/>
        <v/>
      </c>
      <c r="J305" s="2">
        <f t="shared" si="9"/>
        <v>9198</v>
      </c>
      <c r="K305" s="2">
        <v>9198</v>
      </c>
      <c r="L305" s="2">
        <v>9198</v>
      </c>
      <c r="M305" s="2">
        <v>9198</v>
      </c>
      <c r="N305" s="2">
        <v>9198</v>
      </c>
      <c r="O305" s="2">
        <v>9198</v>
      </c>
      <c r="P305" s="2" t="s">
        <v>20</v>
      </c>
      <c r="Q305" s="2" t="s">
        <v>13</v>
      </c>
      <c r="R305" s="2" t="s">
        <v>14</v>
      </c>
    </row>
    <row r="306" spans="1:18">
      <c r="A306" s="2" t="s">
        <v>358</v>
      </c>
      <c r="B306" s="2" t="s">
        <v>18</v>
      </c>
      <c r="C306" s="2" t="s">
        <v>21</v>
      </c>
      <c r="D306" s="2">
        <v>36.83</v>
      </c>
      <c r="E306" s="2">
        <v>50</v>
      </c>
      <c r="F306" s="2">
        <v>40.590000000000003</v>
      </c>
      <c r="G306" s="2">
        <v>50</v>
      </c>
      <c r="H306" s="2" t="str">
        <f t="shared" si="8"/>
        <v/>
      </c>
      <c r="J306" s="2">
        <f t="shared" si="9"/>
        <v>50</v>
      </c>
      <c r="K306" s="2">
        <v>50</v>
      </c>
      <c r="L306" s="2">
        <v>50</v>
      </c>
      <c r="M306" s="2">
        <v>50</v>
      </c>
      <c r="N306" s="2">
        <v>50</v>
      </c>
      <c r="O306" s="2">
        <v>50</v>
      </c>
      <c r="P306" s="2" t="s">
        <v>22</v>
      </c>
      <c r="Q306" s="2" t="s">
        <v>13</v>
      </c>
      <c r="R306" s="2" t="s">
        <v>14</v>
      </c>
    </row>
    <row r="307" spans="1:18">
      <c r="A307" s="2" t="s">
        <v>358</v>
      </c>
      <c r="B307" s="2" t="s">
        <v>18</v>
      </c>
      <c r="C307" s="2" t="s">
        <v>23</v>
      </c>
      <c r="D307" s="2">
        <v>-294.63</v>
      </c>
      <c r="H307" s="2" t="str">
        <f t="shared" si="8"/>
        <v/>
      </c>
      <c r="J307" s="2">
        <f t="shared" si="9"/>
        <v>0</v>
      </c>
      <c r="P307" s="2" t="s">
        <v>24</v>
      </c>
      <c r="Q307" s="2" t="s">
        <v>13</v>
      </c>
      <c r="R307" s="2" t="s">
        <v>14</v>
      </c>
    </row>
    <row r="308" spans="1:18">
      <c r="A308" s="2" t="s">
        <v>358</v>
      </c>
      <c r="B308" s="2" t="s">
        <v>18</v>
      </c>
      <c r="C308" s="2" t="s">
        <v>31</v>
      </c>
      <c r="D308" s="2">
        <v>1882.52</v>
      </c>
      <c r="E308" s="2">
        <v>1911</v>
      </c>
      <c r="F308" s="2">
        <v>1798.3</v>
      </c>
      <c r="G308" s="2">
        <v>2062</v>
      </c>
      <c r="H308" s="2" t="str">
        <f t="shared" si="8"/>
        <v/>
      </c>
      <c r="J308" s="2">
        <f t="shared" si="9"/>
        <v>2062</v>
      </c>
      <c r="K308" s="2">
        <v>2062</v>
      </c>
      <c r="L308" s="2">
        <v>2062</v>
      </c>
      <c r="M308" s="2">
        <v>2062</v>
      </c>
      <c r="N308" s="2">
        <v>2062</v>
      </c>
      <c r="O308" s="2">
        <v>2062</v>
      </c>
      <c r="P308" s="2" t="s">
        <v>20</v>
      </c>
      <c r="Q308" s="2" t="s">
        <v>13</v>
      </c>
      <c r="R308" s="2" t="s">
        <v>14</v>
      </c>
    </row>
    <row r="309" spans="1:18">
      <c r="A309" s="2" t="s">
        <v>358</v>
      </c>
      <c r="B309" s="2" t="s">
        <v>36</v>
      </c>
      <c r="C309" s="2" t="s">
        <v>41</v>
      </c>
      <c r="D309" s="2">
        <v>717.73</v>
      </c>
      <c r="E309" s="2">
        <v>727</v>
      </c>
      <c r="F309" s="2">
        <v>713.09</v>
      </c>
      <c r="G309" s="2">
        <v>737</v>
      </c>
      <c r="H309" s="2" t="str">
        <f t="shared" si="8"/>
        <v/>
      </c>
      <c r="J309" s="2">
        <f t="shared" si="9"/>
        <v>737</v>
      </c>
      <c r="K309" s="2">
        <v>737</v>
      </c>
      <c r="L309" s="2">
        <v>737</v>
      </c>
      <c r="M309" s="2">
        <v>737</v>
      </c>
      <c r="N309" s="2">
        <v>737</v>
      </c>
      <c r="O309" s="2">
        <v>737</v>
      </c>
      <c r="P309" s="2" t="s">
        <v>20</v>
      </c>
      <c r="Q309" s="2" t="s">
        <v>13</v>
      </c>
      <c r="R309" s="2" t="s">
        <v>14</v>
      </c>
    </row>
    <row r="310" spans="1:18">
      <c r="A310" s="2" t="s">
        <v>358</v>
      </c>
      <c r="B310" s="2" t="s">
        <v>42</v>
      </c>
      <c r="C310" s="2" t="s">
        <v>352</v>
      </c>
      <c r="E310" s="2">
        <v>100</v>
      </c>
      <c r="G310" s="2">
        <v>100</v>
      </c>
      <c r="H310" s="2" t="str">
        <f t="shared" si="8"/>
        <v/>
      </c>
      <c r="J310" s="2">
        <f t="shared" si="9"/>
        <v>100</v>
      </c>
      <c r="K310" s="2">
        <v>100</v>
      </c>
      <c r="L310" s="2">
        <v>100</v>
      </c>
      <c r="M310" s="2">
        <v>100</v>
      </c>
      <c r="N310" s="2">
        <v>100</v>
      </c>
      <c r="O310" s="2">
        <v>100</v>
      </c>
      <c r="P310" s="2" t="s">
        <v>359</v>
      </c>
      <c r="Q310" s="2" t="s">
        <v>13</v>
      </c>
      <c r="R310" s="2" t="s">
        <v>14</v>
      </c>
    </row>
    <row r="311" spans="1:18">
      <c r="A311" s="2" t="s">
        <v>358</v>
      </c>
      <c r="B311" s="2" t="s">
        <v>42</v>
      </c>
      <c r="C311" s="2" t="s">
        <v>144</v>
      </c>
      <c r="D311" s="2">
        <v>10.6</v>
      </c>
      <c r="E311" s="2">
        <v>100</v>
      </c>
      <c r="F311" s="2">
        <v>24.3</v>
      </c>
      <c r="G311" s="2">
        <v>100</v>
      </c>
      <c r="H311" s="2" t="str">
        <f t="shared" si="8"/>
        <v/>
      </c>
      <c r="J311" s="2">
        <f t="shared" si="9"/>
        <v>100</v>
      </c>
      <c r="K311" s="2">
        <v>2600</v>
      </c>
      <c r="L311" s="2">
        <v>100</v>
      </c>
      <c r="M311" s="2">
        <v>100</v>
      </c>
      <c r="N311" s="2">
        <v>100</v>
      </c>
      <c r="O311" s="2">
        <v>100</v>
      </c>
      <c r="P311" s="2" t="s">
        <v>360</v>
      </c>
      <c r="Q311" s="2" t="s">
        <v>13</v>
      </c>
      <c r="R311" s="2" t="s">
        <v>14</v>
      </c>
    </row>
    <row r="312" spans="1:18">
      <c r="A312" s="2" t="s">
        <v>358</v>
      </c>
      <c r="B312" s="2" t="s">
        <v>42</v>
      </c>
      <c r="C312" s="2" t="s">
        <v>355</v>
      </c>
      <c r="D312" s="2">
        <v>170</v>
      </c>
      <c r="E312" s="2">
        <v>400</v>
      </c>
      <c r="F312" s="2">
        <v>750.2</v>
      </c>
      <c r="G312" s="2">
        <v>600</v>
      </c>
      <c r="H312" s="2" t="str">
        <f t="shared" si="8"/>
        <v/>
      </c>
      <c r="J312" s="2">
        <f t="shared" si="9"/>
        <v>600</v>
      </c>
      <c r="K312" s="2">
        <v>600</v>
      </c>
      <c r="L312" s="2">
        <v>600</v>
      </c>
      <c r="M312" s="2">
        <v>600</v>
      </c>
      <c r="N312" s="2">
        <v>600</v>
      </c>
      <c r="O312" s="2">
        <v>600</v>
      </c>
      <c r="P312" s="2" t="s">
        <v>361</v>
      </c>
      <c r="Q312" s="2" t="s">
        <v>13</v>
      </c>
      <c r="R312" s="2" t="s">
        <v>14</v>
      </c>
    </row>
    <row r="313" spans="1:18">
      <c r="A313" s="2" t="s">
        <v>358</v>
      </c>
      <c r="B313" s="2" t="s">
        <v>66</v>
      </c>
      <c r="C313" s="2" t="s">
        <v>67</v>
      </c>
      <c r="D313" s="2">
        <v>-11643.4</v>
      </c>
      <c r="E313" s="2">
        <v>-13197</v>
      </c>
      <c r="G313" s="2">
        <v>-11643</v>
      </c>
      <c r="H313" s="2" t="str">
        <f t="shared" si="8"/>
        <v/>
      </c>
      <c r="J313" s="2">
        <f t="shared" si="9"/>
        <v>-11643</v>
      </c>
      <c r="K313" s="2">
        <v>-11643</v>
      </c>
      <c r="L313" s="2">
        <v>-11643</v>
      </c>
      <c r="M313" s="2">
        <v>-11643</v>
      </c>
      <c r="N313" s="2">
        <v>-11643</v>
      </c>
      <c r="O313" s="2">
        <v>-11643</v>
      </c>
      <c r="Q313" s="2" t="s">
        <v>13</v>
      </c>
      <c r="R313" s="2" t="s">
        <v>14</v>
      </c>
    </row>
    <row r="314" spans="1:18">
      <c r="A314" s="2" t="s">
        <v>362</v>
      </c>
      <c r="B314" s="2" t="s">
        <v>10</v>
      </c>
      <c r="C314" s="2" t="s">
        <v>363</v>
      </c>
      <c r="E314" s="2">
        <v>-1700</v>
      </c>
      <c r="G314" s="2">
        <v>-1700</v>
      </c>
      <c r="H314" s="2" t="str">
        <f t="shared" si="8"/>
        <v/>
      </c>
      <c r="J314" s="2">
        <f t="shared" si="9"/>
        <v>-1700</v>
      </c>
      <c r="N314" s="2">
        <v>-3400</v>
      </c>
      <c r="P314" s="2" t="s">
        <v>364</v>
      </c>
      <c r="Q314" s="2" t="s">
        <v>365</v>
      </c>
      <c r="R314" s="2" t="s">
        <v>366</v>
      </c>
    </row>
    <row r="315" spans="1:18">
      <c r="A315" s="2" t="s">
        <v>362</v>
      </c>
      <c r="B315" s="2" t="s">
        <v>10</v>
      </c>
      <c r="C315" s="2" t="s">
        <v>367</v>
      </c>
      <c r="F315" s="2">
        <v>-3362.55</v>
      </c>
      <c r="H315" s="2" t="str">
        <f t="shared" si="8"/>
        <v/>
      </c>
      <c r="J315" s="2">
        <f t="shared" si="9"/>
        <v>0</v>
      </c>
      <c r="K315" s="2">
        <v>-200</v>
      </c>
      <c r="M315" s="2">
        <v>-1600</v>
      </c>
      <c r="P315" s="2" t="s">
        <v>368</v>
      </c>
      <c r="Q315" s="2" t="s">
        <v>365</v>
      </c>
      <c r="R315" s="2" t="s">
        <v>366</v>
      </c>
    </row>
    <row r="316" spans="1:18">
      <c r="A316" s="2" t="s">
        <v>362</v>
      </c>
      <c r="B316" s="2" t="s">
        <v>18</v>
      </c>
      <c r="C316" s="2" t="s">
        <v>19</v>
      </c>
      <c r="D316" s="2">
        <v>3684.02</v>
      </c>
      <c r="E316" s="2">
        <v>3914</v>
      </c>
      <c r="F316" s="2">
        <v>3858.32</v>
      </c>
      <c r="G316" s="2">
        <v>4097</v>
      </c>
      <c r="H316" s="2" t="str">
        <f t="shared" si="8"/>
        <v/>
      </c>
      <c r="J316" s="2">
        <f t="shared" si="9"/>
        <v>4097</v>
      </c>
      <c r="K316" s="2">
        <v>4097</v>
      </c>
      <c r="L316" s="2">
        <v>4097</v>
      </c>
      <c r="M316" s="2">
        <v>4097</v>
      </c>
      <c r="N316" s="2">
        <v>4097</v>
      </c>
      <c r="O316" s="2">
        <v>4097</v>
      </c>
      <c r="P316" s="2" t="s">
        <v>20</v>
      </c>
      <c r="Q316" s="2" t="s">
        <v>365</v>
      </c>
      <c r="R316" s="2" t="s">
        <v>366</v>
      </c>
    </row>
    <row r="317" spans="1:18">
      <c r="A317" s="2" t="s">
        <v>362</v>
      </c>
      <c r="B317" s="2" t="s">
        <v>18</v>
      </c>
      <c r="C317" s="2" t="s">
        <v>21</v>
      </c>
      <c r="D317" s="2">
        <v>16.399999999999999</v>
      </c>
      <c r="E317" s="2">
        <v>20</v>
      </c>
      <c r="F317" s="2">
        <v>18.07</v>
      </c>
      <c r="G317" s="2">
        <v>20</v>
      </c>
      <c r="H317" s="2" t="str">
        <f t="shared" si="8"/>
        <v/>
      </c>
      <c r="J317" s="2">
        <f t="shared" si="9"/>
        <v>20</v>
      </c>
      <c r="K317" s="2">
        <v>20</v>
      </c>
      <c r="L317" s="2">
        <v>20</v>
      </c>
      <c r="M317" s="2">
        <v>20</v>
      </c>
      <c r="N317" s="2">
        <v>20</v>
      </c>
      <c r="O317" s="2">
        <v>20</v>
      </c>
      <c r="P317" s="2" t="s">
        <v>22</v>
      </c>
      <c r="Q317" s="2" t="s">
        <v>365</v>
      </c>
      <c r="R317" s="2" t="s">
        <v>366</v>
      </c>
    </row>
    <row r="318" spans="1:18">
      <c r="A318" s="2" t="s">
        <v>362</v>
      </c>
      <c r="B318" s="2" t="s">
        <v>18</v>
      </c>
      <c r="C318" s="2" t="s">
        <v>23</v>
      </c>
      <c r="D318" s="2">
        <v>-46.9</v>
      </c>
      <c r="H318" s="2" t="str">
        <f t="shared" si="8"/>
        <v/>
      </c>
      <c r="J318" s="2">
        <f t="shared" si="9"/>
        <v>0</v>
      </c>
      <c r="P318" s="2" t="s">
        <v>24</v>
      </c>
      <c r="Q318" s="2" t="s">
        <v>365</v>
      </c>
      <c r="R318" s="2" t="s">
        <v>366</v>
      </c>
    </row>
    <row r="319" spans="1:18">
      <c r="A319" s="2" t="s">
        <v>362</v>
      </c>
      <c r="B319" s="2" t="s">
        <v>18</v>
      </c>
      <c r="C319" s="2" t="s">
        <v>25</v>
      </c>
      <c r="D319" s="2">
        <v>-0.18</v>
      </c>
      <c r="H319" s="2" t="str">
        <f t="shared" si="8"/>
        <v/>
      </c>
      <c r="J319" s="2">
        <f t="shared" si="9"/>
        <v>0</v>
      </c>
      <c r="P319" s="2" t="s">
        <v>240</v>
      </c>
      <c r="Q319" s="2" t="s">
        <v>365</v>
      </c>
      <c r="R319" s="2" t="s">
        <v>366</v>
      </c>
    </row>
    <row r="320" spans="1:18">
      <c r="A320" s="2" t="s">
        <v>362</v>
      </c>
      <c r="B320" s="2" t="s">
        <v>18</v>
      </c>
      <c r="C320" s="2" t="s">
        <v>31</v>
      </c>
      <c r="D320" s="2">
        <v>761.43</v>
      </c>
      <c r="E320" s="2">
        <v>861</v>
      </c>
      <c r="F320" s="2">
        <v>799.42</v>
      </c>
      <c r="G320" s="2">
        <v>911</v>
      </c>
      <c r="H320" s="2" t="str">
        <f t="shared" si="8"/>
        <v/>
      </c>
      <c r="J320" s="2">
        <f t="shared" si="9"/>
        <v>911</v>
      </c>
      <c r="K320" s="2">
        <v>911</v>
      </c>
      <c r="L320" s="2">
        <v>911</v>
      </c>
      <c r="M320" s="2">
        <v>911</v>
      </c>
      <c r="N320" s="2">
        <v>911</v>
      </c>
      <c r="O320" s="2">
        <v>911</v>
      </c>
      <c r="P320" s="2" t="s">
        <v>20</v>
      </c>
      <c r="Q320" s="2" t="s">
        <v>365</v>
      </c>
      <c r="R320" s="2" t="s">
        <v>366</v>
      </c>
    </row>
    <row r="321" spans="1:18">
      <c r="A321" s="2" t="s">
        <v>362</v>
      </c>
      <c r="B321" s="2" t="s">
        <v>18</v>
      </c>
      <c r="C321" s="2" t="s">
        <v>32</v>
      </c>
      <c r="D321" s="2">
        <v>0.18</v>
      </c>
      <c r="H321" s="2" t="str">
        <f t="shared" si="8"/>
        <v/>
      </c>
      <c r="J321" s="2">
        <f t="shared" si="9"/>
        <v>0</v>
      </c>
      <c r="P321" s="2" t="s">
        <v>240</v>
      </c>
      <c r="Q321" s="2" t="s">
        <v>365</v>
      </c>
      <c r="R321" s="2" t="s">
        <v>366</v>
      </c>
    </row>
    <row r="322" spans="1:18">
      <c r="A322" s="2" t="s">
        <v>362</v>
      </c>
      <c r="B322" s="2" t="s">
        <v>36</v>
      </c>
      <c r="C322" s="2" t="s">
        <v>41</v>
      </c>
      <c r="D322" s="2">
        <v>289.64</v>
      </c>
      <c r="E322" s="2">
        <v>323</v>
      </c>
      <c r="F322" s="2">
        <v>317.97000000000003</v>
      </c>
      <c r="G322" s="2">
        <v>322</v>
      </c>
      <c r="H322" s="2" t="str">
        <f t="shared" si="8"/>
        <v/>
      </c>
      <c r="J322" s="2">
        <f t="shared" si="9"/>
        <v>322</v>
      </c>
      <c r="K322" s="2">
        <v>322</v>
      </c>
      <c r="L322" s="2">
        <v>322</v>
      </c>
      <c r="M322" s="2">
        <v>322</v>
      </c>
      <c r="N322" s="2">
        <v>322</v>
      </c>
      <c r="O322" s="2">
        <v>322</v>
      </c>
      <c r="P322" s="2" t="s">
        <v>20</v>
      </c>
      <c r="Q322" s="2" t="s">
        <v>365</v>
      </c>
      <c r="R322" s="2" t="s">
        <v>366</v>
      </c>
    </row>
    <row r="323" spans="1:18">
      <c r="A323" s="2" t="s">
        <v>362</v>
      </c>
      <c r="B323" s="2" t="s">
        <v>42</v>
      </c>
      <c r="C323" s="2" t="s">
        <v>43</v>
      </c>
      <c r="E323" s="2">
        <v>500</v>
      </c>
      <c r="G323" s="2">
        <v>500</v>
      </c>
      <c r="H323" s="2" t="str">
        <f t="shared" ref="H323:H386" si="10">IF(ABS(G323)&gt;5000,
      IF(ABS(F323)&lt;&gt;0,
          IF(ABS((F323-G323)/G323*100)&gt;10,"W",""),""),"")</f>
        <v/>
      </c>
      <c r="J323" s="2">
        <f t="shared" ref="J323:J386" si="11">G323+I323</f>
        <v>500</v>
      </c>
      <c r="K323" s="2">
        <v>1000</v>
      </c>
      <c r="L323" s="2">
        <v>800</v>
      </c>
      <c r="M323" s="2">
        <v>500</v>
      </c>
      <c r="N323" s="2">
        <v>1000</v>
      </c>
      <c r="P323" s="2" t="s">
        <v>369</v>
      </c>
      <c r="Q323" s="2" t="s">
        <v>365</v>
      </c>
      <c r="R323" s="2" t="s">
        <v>366</v>
      </c>
    </row>
    <row r="324" spans="1:18">
      <c r="A324" s="2" t="s">
        <v>362</v>
      </c>
      <c r="B324" s="2" t="s">
        <v>42</v>
      </c>
      <c r="C324" s="2" t="s">
        <v>370</v>
      </c>
      <c r="D324" s="2">
        <v>925</v>
      </c>
      <c r="E324" s="2">
        <v>1000</v>
      </c>
      <c r="F324" s="2">
        <v>925</v>
      </c>
      <c r="G324" s="2">
        <v>1000</v>
      </c>
      <c r="H324" s="2" t="str">
        <f t="shared" si="10"/>
        <v/>
      </c>
      <c r="J324" s="2">
        <f t="shared" si="11"/>
        <v>1000</v>
      </c>
      <c r="K324" s="2">
        <v>1000</v>
      </c>
      <c r="L324" s="2">
        <v>1000</v>
      </c>
      <c r="M324" s="2">
        <v>2000</v>
      </c>
      <c r="N324" s="2">
        <v>2000</v>
      </c>
      <c r="P324" s="2" t="s">
        <v>371</v>
      </c>
      <c r="Q324" s="2" t="s">
        <v>365</v>
      </c>
      <c r="R324" s="2" t="s">
        <v>366</v>
      </c>
    </row>
    <row r="325" spans="1:18">
      <c r="A325" s="2" t="s">
        <v>362</v>
      </c>
      <c r="B325" s="2" t="s">
        <v>42</v>
      </c>
      <c r="C325" s="2" t="s">
        <v>128</v>
      </c>
      <c r="D325" s="2">
        <v>1017.6</v>
      </c>
      <c r="E325" s="2">
        <v>1000</v>
      </c>
      <c r="F325" s="2">
        <v>1022.7</v>
      </c>
      <c r="G325" s="2">
        <v>1100</v>
      </c>
      <c r="H325" s="2" t="str">
        <f t="shared" si="10"/>
        <v/>
      </c>
      <c r="J325" s="2">
        <f t="shared" si="11"/>
        <v>1100</v>
      </c>
      <c r="K325" s="2">
        <v>1100</v>
      </c>
      <c r="L325" s="2">
        <v>1100</v>
      </c>
      <c r="M325" s="2">
        <v>2900</v>
      </c>
      <c r="N325" s="2">
        <v>2200</v>
      </c>
      <c r="P325" s="2" t="s">
        <v>372</v>
      </c>
      <c r="Q325" s="2" t="s">
        <v>365</v>
      </c>
      <c r="R325" s="2" t="s">
        <v>366</v>
      </c>
    </row>
    <row r="326" spans="1:18">
      <c r="A326" s="2" t="s">
        <v>362</v>
      </c>
      <c r="B326" s="2" t="s">
        <v>42</v>
      </c>
      <c r="C326" s="2" t="s">
        <v>46</v>
      </c>
      <c r="D326" s="2">
        <v>825.36</v>
      </c>
      <c r="E326" s="2">
        <v>800</v>
      </c>
      <c r="F326" s="2">
        <v>825.36</v>
      </c>
      <c r="G326" s="2">
        <v>830</v>
      </c>
      <c r="H326" s="2" t="str">
        <f t="shared" si="10"/>
        <v/>
      </c>
      <c r="J326" s="2">
        <f t="shared" si="11"/>
        <v>830</v>
      </c>
      <c r="K326" s="2">
        <v>830</v>
      </c>
      <c r="L326" s="2">
        <v>830</v>
      </c>
      <c r="M326" s="2">
        <v>830</v>
      </c>
      <c r="N326" s="2">
        <v>830</v>
      </c>
      <c r="O326" s="2">
        <v>830</v>
      </c>
      <c r="P326" s="2" t="s">
        <v>373</v>
      </c>
      <c r="Q326" s="2" t="s">
        <v>365</v>
      </c>
      <c r="R326" s="2" t="s">
        <v>366</v>
      </c>
    </row>
    <row r="327" spans="1:18">
      <c r="A327" s="2" t="s">
        <v>362</v>
      </c>
      <c r="B327" s="2" t="s">
        <v>42</v>
      </c>
      <c r="C327" s="2" t="s">
        <v>81</v>
      </c>
      <c r="D327" s="2">
        <v>60.13</v>
      </c>
      <c r="E327" s="2">
        <v>60</v>
      </c>
      <c r="F327" s="2">
        <v>86.76</v>
      </c>
      <c r="G327" s="2">
        <v>60</v>
      </c>
      <c r="H327" s="2" t="str">
        <f t="shared" si="10"/>
        <v/>
      </c>
      <c r="J327" s="2">
        <f t="shared" si="11"/>
        <v>60</v>
      </c>
      <c r="K327" s="2">
        <v>60</v>
      </c>
      <c r="L327" s="2">
        <v>60</v>
      </c>
      <c r="M327" s="2">
        <v>120</v>
      </c>
      <c r="N327" s="2">
        <v>120</v>
      </c>
      <c r="P327" s="2" t="s">
        <v>374</v>
      </c>
      <c r="Q327" s="2" t="s">
        <v>365</v>
      </c>
      <c r="R327" s="2" t="s">
        <v>366</v>
      </c>
    </row>
    <row r="328" spans="1:18">
      <c r="A328" s="2" t="s">
        <v>362</v>
      </c>
      <c r="B328" s="2" t="s">
        <v>42</v>
      </c>
      <c r="C328" s="2" t="s">
        <v>50</v>
      </c>
      <c r="D328" s="2">
        <v>1400</v>
      </c>
      <c r="E328" s="2">
        <v>1500</v>
      </c>
      <c r="F328" s="2">
        <v>1400</v>
      </c>
      <c r="G328" s="2">
        <v>1500</v>
      </c>
      <c r="H328" s="2" t="str">
        <f t="shared" si="10"/>
        <v/>
      </c>
      <c r="J328" s="2">
        <f t="shared" si="11"/>
        <v>1500</v>
      </c>
      <c r="K328" s="2">
        <v>1500</v>
      </c>
      <c r="L328" s="2">
        <v>1500</v>
      </c>
      <c r="M328" s="2">
        <v>3000</v>
      </c>
      <c r="N328" s="2">
        <v>3000</v>
      </c>
      <c r="P328" s="2" t="s">
        <v>375</v>
      </c>
      <c r="Q328" s="2" t="s">
        <v>365</v>
      </c>
      <c r="R328" s="2" t="s">
        <v>366</v>
      </c>
    </row>
    <row r="329" spans="1:18">
      <c r="A329" s="2" t="s">
        <v>362</v>
      </c>
      <c r="B329" s="2" t="s">
        <v>42</v>
      </c>
      <c r="C329" s="2" t="s">
        <v>352</v>
      </c>
      <c r="H329" s="2" t="str">
        <f t="shared" si="10"/>
        <v/>
      </c>
      <c r="J329" s="2">
        <f t="shared" si="11"/>
        <v>0</v>
      </c>
      <c r="K329" s="2">
        <v>150</v>
      </c>
      <c r="P329" s="2" t="s">
        <v>376</v>
      </c>
      <c r="Q329" s="2" t="s">
        <v>365</v>
      </c>
      <c r="R329" s="2" t="s">
        <v>366</v>
      </c>
    </row>
    <row r="330" spans="1:18">
      <c r="A330" s="2" t="s">
        <v>362</v>
      </c>
      <c r="B330" s="2" t="s">
        <v>42</v>
      </c>
      <c r="C330" s="2" t="s">
        <v>58</v>
      </c>
      <c r="E330" s="2">
        <v>260</v>
      </c>
      <c r="G330" s="2">
        <v>260</v>
      </c>
      <c r="H330" s="2" t="str">
        <f t="shared" si="10"/>
        <v/>
      </c>
      <c r="J330" s="2">
        <f t="shared" si="11"/>
        <v>260</v>
      </c>
      <c r="K330" s="2">
        <v>260</v>
      </c>
      <c r="L330" s="2">
        <v>260</v>
      </c>
      <c r="M330" s="2">
        <v>260</v>
      </c>
      <c r="N330" s="2">
        <v>260</v>
      </c>
      <c r="P330" s="2" t="s">
        <v>377</v>
      </c>
      <c r="Q330" s="2" t="s">
        <v>365</v>
      </c>
      <c r="R330" s="2" t="s">
        <v>366</v>
      </c>
    </row>
    <row r="331" spans="1:18">
      <c r="A331" s="2" t="s">
        <v>362</v>
      </c>
      <c r="B331" s="2" t="s">
        <v>159</v>
      </c>
      <c r="C331" s="2" t="s">
        <v>160</v>
      </c>
      <c r="F331" s="2">
        <v>-925</v>
      </c>
      <c r="H331" s="2" t="str">
        <f t="shared" si="10"/>
        <v/>
      </c>
      <c r="J331" s="2">
        <f t="shared" si="11"/>
        <v>0</v>
      </c>
      <c r="Q331" s="2" t="s">
        <v>365</v>
      </c>
      <c r="R331" s="2" t="s">
        <v>366</v>
      </c>
    </row>
    <row r="332" spans="1:18">
      <c r="A332" s="2" t="s">
        <v>362</v>
      </c>
      <c r="B332" s="2" t="s">
        <v>90</v>
      </c>
      <c r="C332" s="2" t="s">
        <v>378</v>
      </c>
      <c r="D332" s="2">
        <v>6976.14</v>
      </c>
      <c r="E332" s="2">
        <v>6226</v>
      </c>
      <c r="G332" s="2">
        <v>6976</v>
      </c>
      <c r="H332" s="2" t="str">
        <f t="shared" si="10"/>
        <v/>
      </c>
      <c r="J332" s="2">
        <f t="shared" si="11"/>
        <v>6976</v>
      </c>
      <c r="K332" s="2">
        <v>6976</v>
      </c>
      <c r="L332" s="2">
        <v>6976</v>
      </c>
      <c r="M332" s="2">
        <v>6976</v>
      </c>
      <c r="N332" s="2">
        <v>6976</v>
      </c>
      <c r="O332" s="2">
        <v>6976</v>
      </c>
      <c r="Q332" s="2" t="s">
        <v>365</v>
      </c>
      <c r="R332" s="2" t="s">
        <v>366</v>
      </c>
    </row>
    <row r="333" spans="1:18">
      <c r="A333" s="2" t="s">
        <v>379</v>
      </c>
      <c r="B333" s="2" t="s">
        <v>105</v>
      </c>
      <c r="C333" s="2" t="s">
        <v>106</v>
      </c>
      <c r="D333" s="2">
        <v>-21441.599999999999</v>
      </c>
      <c r="E333" s="2">
        <v>-22000</v>
      </c>
      <c r="F333" s="2">
        <v>-25760.9</v>
      </c>
      <c r="G333" s="2">
        <v>-22000</v>
      </c>
      <c r="H333" s="2" t="str">
        <f t="shared" si="10"/>
        <v>W</v>
      </c>
      <c r="J333" s="2">
        <f t="shared" si="11"/>
        <v>-22000</v>
      </c>
      <c r="K333" s="2">
        <v>-22000</v>
      </c>
      <c r="L333" s="2">
        <v>-22000</v>
      </c>
      <c r="M333" s="2">
        <v>-22000</v>
      </c>
      <c r="N333" s="2">
        <v>-22000</v>
      </c>
      <c r="O333" s="2">
        <v>-22000</v>
      </c>
      <c r="P333" s="2" t="s">
        <v>380</v>
      </c>
      <c r="Q333" s="2" t="s">
        <v>365</v>
      </c>
      <c r="R333" s="2" t="s">
        <v>366</v>
      </c>
    </row>
    <row r="334" spans="1:18">
      <c r="A334" s="2" t="s">
        <v>379</v>
      </c>
      <c r="B334" s="2" t="s">
        <v>105</v>
      </c>
      <c r="C334" s="2" t="s">
        <v>381</v>
      </c>
      <c r="F334" s="2">
        <v>-191</v>
      </c>
      <c r="G334" s="2">
        <v>-190</v>
      </c>
      <c r="H334" s="2" t="str">
        <f t="shared" si="10"/>
        <v/>
      </c>
      <c r="J334" s="2">
        <f t="shared" si="11"/>
        <v>-190</v>
      </c>
      <c r="K334" s="2">
        <v>-190</v>
      </c>
      <c r="L334" s="2">
        <v>-190</v>
      </c>
      <c r="M334" s="2">
        <v>-190</v>
      </c>
      <c r="N334" s="2">
        <v>-190</v>
      </c>
      <c r="O334" s="2">
        <v>-190</v>
      </c>
      <c r="P334" s="2" t="s">
        <v>382</v>
      </c>
      <c r="Q334" s="2" t="s">
        <v>365</v>
      </c>
      <c r="R334" s="2" t="s">
        <v>366</v>
      </c>
    </row>
    <row r="335" spans="1:18">
      <c r="A335" s="2" t="s">
        <v>379</v>
      </c>
      <c r="B335" s="2" t="s">
        <v>15</v>
      </c>
      <c r="C335" s="2" t="s">
        <v>237</v>
      </c>
      <c r="E335" s="2">
        <v>-36</v>
      </c>
      <c r="H335" s="2" t="str">
        <f t="shared" si="10"/>
        <v/>
      </c>
      <c r="J335" s="2">
        <f t="shared" si="11"/>
        <v>0</v>
      </c>
      <c r="P335" s="2" t="s">
        <v>383</v>
      </c>
    </row>
    <row r="336" spans="1:18">
      <c r="B336" s="2" t="s">
        <v>365</v>
      </c>
      <c r="D336" s="2" t="s">
        <v>366</v>
      </c>
      <c r="H336" s="2" t="str">
        <f t="shared" si="10"/>
        <v/>
      </c>
      <c r="J336" s="2">
        <f t="shared" si="11"/>
        <v>0</v>
      </c>
    </row>
    <row r="337" spans="1:18">
      <c r="A337" s="2" t="s">
        <v>379</v>
      </c>
      <c r="B337" s="2" t="s">
        <v>18</v>
      </c>
      <c r="C337" s="2" t="s">
        <v>19</v>
      </c>
      <c r="D337" s="2">
        <v>42179.37</v>
      </c>
      <c r="E337" s="2">
        <v>37462</v>
      </c>
      <c r="F337" s="2">
        <v>37416.800000000003</v>
      </c>
      <c r="G337" s="2">
        <v>35142</v>
      </c>
      <c r="H337" s="2" t="str">
        <f t="shared" si="10"/>
        <v/>
      </c>
      <c r="J337" s="2">
        <f t="shared" si="11"/>
        <v>35142</v>
      </c>
      <c r="K337" s="2">
        <v>35142</v>
      </c>
      <c r="L337" s="2">
        <v>35142</v>
      </c>
      <c r="M337" s="2">
        <v>35142</v>
      </c>
      <c r="N337" s="2">
        <v>35142</v>
      </c>
      <c r="O337" s="2">
        <v>35142</v>
      </c>
      <c r="P337" s="2" t="s">
        <v>20</v>
      </c>
      <c r="Q337" s="2" t="s">
        <v>365</v>
      </c>
      <c r="R337" s="2" t="s">
        <v>366</v>
      </c>
    </row>
    <row r="338" spans="1:18">
      <c r="A338" s="2" t="s">
        <v>379</v>
      </c>
      <c r="B338" s="2" t="s">
        <v>18</v>
      </c>
      <c r="C338" s="2" t="s">
        <v>21</v>
      </c>
      <c r="D338" s="2">
        <v>148.38</v>
      </c>
      <c r="E338" s="2">
        <v>240</v>
      </c>
      <c r="F338" s="2">
        <v>172.2</v>
      </c>
      <c r="G338" s="2">
        <v>200</v>
      </c>
      <c r="H338" s="2" t="str">
        <f t="shared" si="10"/>
        <v/>
      </c>
      <c r="J338" s="2">
        <f t="shared" si="11"/>
        <v>200</v>
      </c>
      <c r="K338" s="2">
        <v>200</v>
      </c>
      <c r="L338" s="2">
        <v>200</v>
      </c>
      <c r="M338" s="2">
        <v>200</v>
      </c>
      <c r="N338" s="2">
        <v>200</v>
      </c>
      <c r="O338" s="2">
        <v>200</v>
      </c>
      <c r="P338" s="2" t="s">
        <v>22</v>
      </c>
      <c r="Q338" s="2" t="s">
        <v>365</v>
      </c>
      <c r="R338" s="2" t="s">
        <v>366</v>
      </c>
    </row>
    <row r="339" spans="1:18">
      <c r="A339" s="2" t="s">
        <v>379</v>
      </c>
      <c r="B339" s="2" t="s">
        <v>18</v>
      </c>
      <c r="C339" s="2" t="s">
        <v>23</v>
      </c>
      <c r="D339" s="2">
        <v>-1724.56</v>
      </c>
      <c r="H339" s="2" t="str">
        <f t="shared" si="10"/>
        <v/>
      </c>
      <c r="J339" s="2">
        <f t="shared" si="11"/>
        <v>0</v>
      </c>
      <c r="P339" s="2" t="s">
        <v>24</v>
      </c>
      <c r="Q339" s="2" t="s">
        <v>365</v>
      </c>
      <c r="R339" s="2" t="s">
        <v>366</v>
      </c>
    </row>
    <row r="340" spans="1:18">
      <c r="A340" s="2" t="s">
        <v>379</v>
      </c>
      <c r="B340" s="2" t="s">
        <v>18</v>
      </c>
      <c r="C340" s="2" t="s">
        <v>27</v>
      </c>
      <c r="F340" s="2">
        <v>1168.5999999999999</v>
      </c>
      <c r="G340" s="2">
        <v>2256</v>
      </c>
      <c r="H340" s="2" t="str">
        <f t="shared" si="10"/>
        <v/>
      </c>
      <c r="J340" s="2">
        <f t="shared" si="11"/>
        <v>2256</v>
      </c>
      <c r="K340" s="2">
        <v>2256</v>
      </c>
      <c r="L340" s="2">
        <v>2256</v>
      </c>
      <c r="M340" s="2">
        <v>2256</v>
      </c>
      <c r="N340" s="2">
        <v>2256</v>
      </c>
      <c r="O340" s="2">
        <v>2256</v>
      </c>
      <c r="P340" s="2" t="s">
        <v>20</v>
      </c>
      <c r="Q340" s="2" t="s">
        <v>365</v>
      </c>
      <c r="R340" s="2" t="s">
        <v>366</v>
      </c>
    </row>
    <row r="341" spans="1:18">
      <c r="A341" s="2" t="s">
        <v>379</v>
      </c>
      <c r="B341" s="2" t="s">
        <v>18</v>
      </c>
      <c r="C341" s="2" t="s">
        <v>31</v>
      </c>
      <c r="D341" s="2">
        <v>8473.9699999999993</v>
      </c>
      <c r="E341" s="2">
        <v>7923</v>
      </c>
      <c r="F341" s="2">
        <v>7694.74</v>
      </c>
      <c r="G341" s="2">
        <v>7578</v>
      </c>
      <c r="H341" s="2" t="str">
        <f t="shared" si="10"/>
        <v/>
      </c>
      <c r="J341" s="2">
        <f t="shared" si="11"/>
        <v>7578</v>
      </c>
      <c r="K341" s="2">
        <v>7578</v>
      </c>
      <c r="L341" s="2">
        <v>7578</v>
      </c>
      <c r="M341" s="2">
        <v>7578</v>
      </c>
      <c r="N341" s="2">
        <v>7578</v>
      </c>
      <c r="O341" s="2">
        <v>7578</v>
      </c>
      <c r="P341" s="2" t="s">
        <v>20</v>
      </c>
      <c r="Q341" s="2" t="s">
        <v>365</v>
      </c>
      <c r="R341" s="2" t="s">
        <v>366</v>
      </c>
    </row>
    <row r="342" spans="1:18">
      <c r="A342" s="2" t="s">
        <v>379</v>
      </c>
      <c r="B342" s="2" t="s">
        <v>18</v>
      </c>
      <c r="C342" s="2" t="s">
        <v>93</v>
      </c>
      <c r="D342" s="2">
        <v>45.11</v>
      </c>
      <c r="H342" s="2" t="str">
        <f t="shared" si="10"/>
        <v/>
      </c>
      <c r="J342" s="2">
        <f t="shared" si="11"/>
        <v>0</v>
      </c>
      <c r="P342" s="2" t="s">
        <v>384</v>
      </c>
      <c r="Q342" s="2" t="s">
        <v>365</v>
      </c>
      <c r="R342" s="2" t="s">
        <v>366</v>
      </c>
    </row>
    <row r="343" spans="1:18">
      <c r="A343" s="2" t="s">
        <v>379</v>
      </c>
      <c r="B343" s="2" t="s">
        <v>18</v>
      </c>
      <c r="C343" s="2" t="s">
        <v>95</v>
      </c>
      <c r="F343" s="2">
        <v>367.5</v>
      </c>
      <c r="G343" s="2">
        <v>600</v>
      </c>
      <c r="H343" s="2" t="str">
        <f t="shared" si="10"/>
        <v/>
      </c>
      <c r="J343" s="2">
        <f t="shared" si="11"/>
        <v>600</v>
      </c>
      <c r="K343" s="2">
        <v>600</v>
      </c>
      <c r="L343" s="2">
        <v>600</v>
      </c>
      <c r="M343" s="2">
        <v>600</v>
      </c>
      <c r="N343" s="2">
        <v>600</v>
      </c>
      <c r="O343" s="2">
        <v>600</v>
      </c>
      <c r="P343" s="2" t="s">
        <v>385</v>
      </c>
      <c r="Q343" s="2" t="s">
        <v>365</v>
      </c>
      <c r="R343" s="2" t="s">
        <v>366</v>
      </c>
    </row>
    <row r="344" spans="1:18">
      <c r="A344" s="2" t="s">
        <v>379</v>
      </c>
      <c r="B344" s="2" t="s">
        <v>18</v>
      </c>
      <c r="C344" s="2" t="s">
        <v>34</v>
      </c>
      <c r="F344" s="2">
        <v>31.5</v>
      </c>
      <c r="H344" s="2" t="str">
        <f t="shared" si="10"/>
        <v/>
      </c>
      <c r="J344" s="2">
        <f t="shared" si="11"/>
        <v>0</v>
      </c>
      <c r="Q344" s="2" t="s">
        <v>365</v>
      </c>
      <c r="R344" s="2" t="s">
        <v>366</v>
      </c>
    </row>
    <row r="345" spans="1:18">
      <c r="A345" s="2" t="s">
        <v>379</v>
      </c>
      <c r="B345" s="2" t="s">
        <v>36</v>
      </c>
      <c r="C345" s="2" t="s">
        <v>41</v>
      </c>
      <c r="D345" s="2">
        <v>3263.1</v>
      </c>
      <c r="E345" s="2">
        <v>3013</v>
      </c>
      <c r="F345" s="2">
        <v>3017.98</v>
      </c>
      <c r="G345" s="2">
        <v>2826</v>
      </c>
      <c r="H345" s="2" t="str">
        <f t="shared" si="10"/>
        <v/>
      </c>
      <c r="J345" s="2">
        <f t="shared" si="11"/>
        <v>2826</v>
      </c>
      <c r="K345" s="2">
        <v>2826</v>
      </c>
      <c r="L345" s="2">
        <v>2826</v>
      </c>
      <c r="M345" s="2">
        <v>2826</v>
      </c>
      <c r="N345" s="2">
        <v>2826</v>
      </c>
      <c r="O345" s="2">
        <v>2826</v>
      </c>
      <c r="P345" s="2" t="s">
        <v>20</v>
      </c>
      <c r="Q345" s="2" t="s">
        <v>365</v>
      </c>
      <c r="R345" s="2" t="s">
        <v>366</v>
      </c>
    </row>
    <row r="346" spans="1:18">
      <c r="A346" s="2" t="s">
        <v>379</v>
      </c>
      <c r="B346" s="2" t="s">
        <v>42</v>
      </c>
      <c r="C346" s="2" t="s">
        <v>43</v>
      </c>
      <c r="D346" s="2">
        <v>371.82</v>
      </c>
      <c r="E346" s="2">
        <v>350</v>
      </c>
      <c r="F346" s="2">
        <v>525.78</v>
      </c>
      <c r="G346" s="2">
        <v>500</v>
      </c>
      <c r="H346" s="2" t="str">
        <f t="shared" si="10"/>
        <v/>
      </c>
      <c r="J346" s="2">
        <f t="shared" si="11"/>
        <v>500</v>
      </c>
      <c r="K346" s="2">
        <v>500</v>
      </c>
      <c r="L346" s="2">
        <v>500</v>
      </c>
      <c r="M346" s="2">
        <v>500</v>
      </c>
      <c r="N346" s="2">
        <v>500</v>
      </c>
      <c r="O346" s="2">
        <v>500</v>
      </c>
      <c r="P346" s="2" t="s">
        <v>386</v>
      </c>
      <c r="Q346" s="2" t="s">
        <v>365</v>
      </c>
      <c r="R346" s="2" t="s">
        <v>366</v>
      </c>
    </row>
    <row r="347" spans="1:18">
      <c r="A347" s="2" t="s">
        <v>379</v>
      </c>
      <c r="B347" s="2" t="s">
        <v>42</v>
      </c>
      <c r="C347" s="2" t="s">
        <v>195</v>
      </c>
      <c r="D347" s="2">
        <v>2306.8000000000002</v>
      </c>
      <c r="F347" s="2">
        <v>881.49</v>
      </c>
      <c r="H347" s="2" t="str">
        <f t="shared" si="10"/>
        <v/>
      </c>
      <c r="J347" s="2">
        <f t="shared" si="11"/>
        <v>0</v>
      </c>
      <c r="P347" s="2" t="s">
        <v>387</v>
      </c>
      <c r="Q347" s="2" t="s">
        <v>365</v>
      </c>
      <c r="R347" s="2" t="s">
        <v>366</v>
      </c>
    </row>
    <row r="348" spans="1:18">
      <c r="A348" s="2" t="s">
        <v>379</v>
      </c>
      <c r="B348" s="2" t="s">
        <v>42</v>
      </c>
      <c r="C348" s="2" t="s">
        <v>312</v>
      </c>
      <c r="D348" s="2">
        <v>13612.42</v>
      </c>
      <c r="E348" s="2">
        <v>15000</v>
      </c>
      <c r="F348" s="2">
        <v>17923.490000000002</v>
      </c>
      <c r="G348" s="2">
        <v>18000</v>
      </c>
      <c r="H348" s="2" t="str">
        <f t="shared" si="10"/>
        <v/>
      </c>
      <c r="J348" s="2">
        <f t="shared" si="11"/>
        <v>18000</v>
      </c>
      <c r="K348" s="2">
        <v>18000</v>
      </c>
      <c r="L348" s="2">
        <v>18000</v>
      </c>
      <c r="M348" s="2">
        <v>18000</v>
      </c>
      <c r="N348" s="2">
        <v>18000</v>
      </c>
      <c r="O348" s="2">
        <v>18000</v>
      </c>
      <c r="P348" s="2" t="s">
        <v>388</v>
      </c>
      <c r="Q348" s="2" t="s">
        <v>365</v>
      </c>
      <c r="R348" s="2" t="s">
        <v>366</v>
      </c>
    </row>
    <row r="349" spans="1:18">
      <c r="A349" s="2" t="s">
        <v>379</v>
      </c>
      <c r="B349" s="2" t="s">
        <v>42</v>
      </c>
      <c r="C349" s="2" t="s">
        <v>208</v>
      </c>
      <c r="F349" s="2">
        <v>2122.0700000000002</v>
      </c>
      <c r="H349" s="2" t="str">
        <f t="shared" si="10"/>
        <v/>
      </c>
      <c r="J349" s="2">
        <f t="shared" si="11"/>
        <v>0</v>
      </c>
      <c r="P349" s="2" t="s">
        <v>389</v>
      </c>
      <c r="Q349" s="2" t="s">
        <v>365</v>
      </c>
      <c r="R349" s="2" t="s">
        <v>366</v>
      </c>
    </row>
    <row r="350" spans="1:18">
      <c r="A350" s="2" t="s">
        <v>379</v>
      </c>
      <c r="B350" s="2" t="s">
        <v>42</v>
      </c>
      <c r="C350" s="2" t="s">
        <v>128</v>
      </c>
      <c r="D350" s="2">
        <v>772.33</v>
      </c>
      <c r="F350" s="2">
        <v>2202.9</v>
      </c>
      <c r="H350" s="2" t="str">
        <f t="shared" si="10"/>
        <v/>
      </c>
      <c r="J350" s="2">
        <f t="shared" si="11"/>
        <v>0</v>
      </c>
      <c r="P350" s="2" t="s">
        <v>390</v>
      </c>
      <c r="Q350" s="2" t="s">
        <v>365</v>
      </c>
      <c r="R350" s="2" t="s">
        <v>366</v>
      </c>
    </row>
    <row r="351" spans="1:18">
      <c r="A351" s="2" t="s">
        <v>379</v>
      </c>
      <c r="B351" s="2" t="s">
        <v>42</v>
      </c>
      <c r="C351" s="2" t="s">
        <v>134</v>
      </c>
      <c r="E351" s="2">
        <v>300</v>
      </c>
      <c r="G351" s="2">
        <v>300</v>
      </c>
      <c r="H351" s="2" t="str">
        <f t="shared" si="10"/>
        <v/>
      </c>
      <c r="J351" s="2">
        <f t="shared" si="11"/>
        <v>300</v>
      </c>
      <c r="K351" s="2">
        <v>300</v>
      </c>
      <c r="L351" s="2">
        <v>300</v>
      </c>
      <c r="M351" s="2">
        <v>300</v>
      </c>
      <c r="N351" s="2">
        <v>300</v>
      </c>
      <c r="O351" s="2">
        <v>300</v>
      </c>
      <c r="P351" s="2" t="s">
        <v>391</v>
      </c>
      <c r="Q351" s="2" t="s">
        <v>365</v>
      </c>
      <c r="R351" s="2" t="s">
        <v>366</v>
      </c>
    </row>
    <row r="352" spans="1:18">
      <c r="A352" s="2" t="s">
        <v>379</v>
      </c>
      <c r="B352" s="2" t="s">
        <v>42</v>
      </c>
      <c r="C352" s="2" t="s">
        <v>81</v>
      </c>
      <c r="D352" s="2">
        <v>1107.45</v>
      </c>
      <c r="E352" s="2">
        <v>1200</v>
      </c>
      <c r="F352" s="2">
        <v>1173.79</v>
      </c>
      <c r="G352" s="2">
        <v>1200</v>
      </c>
      <c r="H352" s="2" t="str">
        <f t="shared" si="10"/>
        <v/>
      </c>
      <c r="J352" s="2">
        <f t="shared" si="11"/>
        <v>1200</v>
      </c>
      <c r="K352" s="2">
        <v>1200</v>
      </c>
      <c r="L352" s="2">
        <v>1200</v>
      </c>
      <c r="M352" s="2">
        <v>1200</v>
      </c>
      <c r="N352" s="2">
        <v>1200</v>
      </c>
      <c r="O352" s="2">
        <v>1200</v>
      </c>
      <c r="P352" s="2" t="s">
        <v>392</v>
      </c>
      <c r="Q352" s="2" t="s">
        <v>365</v>
      </c>
      <c r="R352" s="2" t="s">
        <v>366</v>
      </c>
    </row>
    <row r="353" spans="1:18">
      <c r="A353" s="2" t="s">
        <v>379</v>
      </c>
      <c r="B353" s="2" t="s">
        <v>42</v>
      </c>
      <c r="C353" s="2" t="s">
        <v>142</v>
      </c>
      <c r="D353" s="2">
        <v>246.73</v>
      </c>
      <c r="E353" s="2">
        <v>270</v>
      </c>
      <c r="F353" s="2">
        <v>236.47</v>
      </c>
      <c r="G353" s="2">
        <v>270</v>
      </c>
      <c r="H353" s="2" t="str">
        <f t="shared" si="10"/>
        <v/>
      </c>
      <c r="J353" s="2">
        <f t="shared" si="11"/>
        <v>270</v>
      </c>
      <c r="K353" s="2">
        <v>270</v>
      </c>
      <c r="L353" s="2">
        <v>270</v>
      </c>
      <c r="M353" s="2">
        <v>270</v>
      </c>
      <c r="N353" s="2">
        <v>270</v>
      </c>
      <c r="O353" s="2">
        <v>270</v>
      </c>
      <c r="P353" s="2" t="s">
        <v>393</v>
      </c>
      <c r="Q353" s="2" t="s">
        <v>365</v>
      </c>
      <c r="R353" s="2" t="s">
        <v>366</v>
      </c>
    </row>
    <row r="354" spans="1:18">
      <c r="A354" s="2" t="s">
        <v>379</v>
      </c>
      <c r="B354" s="2" t="s">
        <v>42</v>
      </c>
      <c r="C354" s="2" t="s">
        <v>54</v>
      </c>
      <c r="E354" s="2">
        <v>100</v>
      </c>
      <c r="G354" s="2">
        <v>100</v>
      </c>
      <c r="H354" s="2" t="str">
        <f t="shared" si="10"/>
        <v/>
      </c>
      <c r="J354" s="2">
        <f t="shared" si="11"/>
        <v>100</v>
      </c>
      <c r="K354" s="2">
        <v>100</v>
      </c>
      <c r="L354" s="2">
        <v>100</v>
      </c>
      <c r="M354" s="2">
        <v>100</v>
      </c>
      <c r="N354" s="2">
        <v>100</v>
      </c>
      <c r="O354" s="2">
        <v>100</v>
      </c>
      <c r="P354" s="2" t="s">
        <v>22</v>
      </c>
      <c r="Q354" s="2" t="s">
        <v>365</v>
      </c>
      <c r="R354" s="2" t="s">
        <v>366</v>
      </c>
    </row>
    <row r="355" spans="1:18">
      <c r="A355" s="2" t="s">
        <v>379</v>
      </c>
      <c r="B355" s="2" t="s">
        <v>42</v>
      </c>
      <c r="C355" s="2" t="s">
        <v>58</v>
      </c>
      <c r="D355" s="2">
        <v>122</v>
      </c>
      <c r="E355" s="2">
        <v>2000</v>
      </c>
      <c r="F355" s="2">
        <v>199</v>
      </c>
      <c r="G355" s="2">
        <v>2000</v>
      </c>
      <c r="H355" s="2" t="str">
        <f t="shared" si="10"/>
        <v/>
      </c>
      <c r="J355" s="2">
        <f t="shared" si="11"/>
        <v>2000</v>
      </c>
      <c r="K355" s="2">
        <v>500</v>
      </c>
      <c r="L355" s="2">
        <v>500</v>
      </c>
      <c r="M355" s="2">
        <v>500</v>
      </c>
      <c r="N355" s="2">
        <v>500</v>
      </c>
      <c r="O355" s="2">
        <v>500</v>
      </c>
      <c r="P355" s="2" t="s">
        <v>394</v>
      </c>
      <c r="Q355" s="2" t="s">
        <v>365</v>
      </c>
      <c r="R355" s="2" t="s">
        <v>366</v>
      </c>
    </row>
    <row r="356" spans="1:18">
      <c r="A356" s="2" t="s">
        <v>379</v>
      </c>
      <c r="B356" s="2" t="s">
        <v>63</v>
      </c>
      <c r="C356" s="2" t="s">
        <v>64</v>
      </c>
      <c r="E356" s="2">
        <v>500</v>
      </c>
      <c r="G356" s="2">
        <v>500</v>
      </c>
      <c r="H356" s="2" t="str">
        <f t="shared" si="10"/>
        <v/>
      </c>
      <c r="J356" s="2">
        <f t="shared" si="11"/>
        <v>500</v>
      </c>
      <c r="K356" s="2">
        <v>500</v>
      </c>
      <c r="L356" s="2">
        <v>500</v>
      </c>
      <c r="M356" s="2">
        <v>500</v>
      </c>
      <c r="N356" s="2">
        <v>500</v>
      </c>
      <c r="O356" s="2">
        <v>500</v>
      </c>
      <c r="P356" s="2" t="s">
        <v>395</v>
      </c>
      <c r="Q356" s="2" t="s">
        <v>365</v>
      </c>
      <c r="R356" s="2" t="s">
        <v>366</v>
      </c>
    </row>
    <row r="357" spans="1:18">
      <c r="A357" s="2" t="s">
        <v>379</v>
      </c>
      <c r="B357" s="2" t="s">
        <v>63</v>
      </c>
      <c r="C357" s="2" t="s">
        <v>396</v>
      </c>
      <c r="D357" s="2">
        <v>1217.44</v>
      </c>
      <c r="E357" s="2">
        <v>1250</v>
      </c>
      <c r="F357" s="2">
        <v>1045.52</v>
      </c>
      <c r="G357" s="2">
        <v>1250</v>
      </c>
      <c r="H357" s="2" t="str">
        <f t="shared" si="10"/>
        <v/>
      </c>
      <c r="J357" s="2">
        <f t="shared" si="11"/>
        <v>1250</v>
      </c>
      <c r="K357" s="2">
        <v>1250</v>
      </c>
      <c r="L357" s="2">
        <v>1250</v>
      </c>
      <c r="M357" s="2">
        <v>1250</v>
      </c>
      <c r="N357" s="2">
        <v>1250</v>
      </c>
      <c r="O357" s="2">
        <v>1250</v>
      </c>
      <c r="P357" s="2" t="s">
        <v>397</v>
      </c>
      <c r="Q357" s="2" t="s">
        <v>365</v>
      </c>
      <c r="R357" s="2" t="s">
        <v>366</v>
      </c>
    </row>
    <row r="358" spans="1:18">
      <c r="A358" s="2" t="s">
        <v>379</v>
      </c>
      <c r="B358" s="2" t="s">
        <v>63</v>
      </c>
      <c r="C358" s="2" t="s">
        <v>398</v>
      </c>
      <c r="D358" s="2">
        <v>482.5</v>
      </c>
      <c r="E358" s="2">
        <v>400</v>
      </c>
      <c r="F358" s="2">
        <v>472.5</v>
      </c>
      <c r="G358" s="2">
        <v>500</v>
      </c>
      <c r="H358" s="2" t="str">
        <f t="shared" si="10"/>
        <v/>
      </c>
      <c r="J358" s="2">
        <f t="shared" si="11"/>
        <v>500</v>
      </c>
      <c r="K358" s="2">
        <v>500</v>
      </c>
      <c r="L358" s="2">
        <v>500</v>
      </c>
      <c r="M358" s="2">
        <v>500</v>
      </c>
      <c r="N358" s="2">
        <v>500</v>
      </c>
      <c r="O358" s="2">
        <v>500</v>
      </c>
      <c r="P358" s="2" t="s">
        <v>399</v>
      </c>
      <c r="Q358" s="2" t="s">
        <v>365</v>
      </c>
      <c r="R358" s="2" t="s">
        <v>366</v>
      </c>
    </row>
    <row r="359" spans="1:18">
      <c r="A359" s="2" t="s">
        <v>379</v>
      </c>
      <c r="B359" s="2" t="s">
        <v>400</v>
      </c>
      <c r="C359" s="2" t="s">
        <v>401</v>
      </c>
      <c r="D359" s="2">
        <v>75</v>
      </c>
      <c r="H359" s="2" t="str">
        <f t="shared" si="10"/>
        <v/>
      </c>
      <c r="J359" s="2">
        <f t="shared" si="11"/>
        <v>0</v>
      </c>
      <c r="Q359" s="2" t="s">
        <v>365</v>
      </c>
      <c r="R359" s="2" t="s">
        <v>366</v>
      </c>
    </row>
    <row r="360" spans="1:18">
      <c r="A360" s="2" t="s">
        <v>379</v>
      </c>
      <c r="B360" s="2" t="s">
        <v>159</v>
      </c>
      <c r="C360" s="2" t="s">
        <v>160</v>
      </c>
      <c r="D360" s="2">
        <v>-54.74</v>
      </c>
      <c r="H360" s="2" t="str">
        <f t="shared" si="10"/>
        <v/>
      </c>
      <c r="J360" s="2">
        <f t="shared" si="11"/>
        <v>0</v>
      </c>
      <c r="P360" s="2" t="s">
        <v>402</v>
      </c>
      <c r="Q360" s="2" t="s">
        <v>365</v>
      </c>
      <c r="R360" s="2" t="s">
        <v>366</v>
      </c>
    </row>
    <row r="361" spans="1:18">
      <c r="A361" s="2" t="s">
        <v>379</v>
      </c>
      <c r="B361" s="2" t="s">
        <v>90</v>
      </c>
      <c r="C361" s="2" t="s">
        <v>91</v>
      </c>
      <c r="D361" s="2">
        <v>1460.3</v>
      </c>
      <c r="E361" s="2">
        <v>5674</v>
      </c>
      <c r="G361" s="2">
        <v>1783</v>
      </c>
      <c r="H361" s="2" t="str">
        <f t="shared" si="10"/>
        <v/>
      </c>
      <c r="J361" s="2">
        <f t="shared" si="11"/>
        <v>1783</v>
      </c>
      <c r="K361" s="2">
        <v>1777</v>
      </c>
      <c r="L361" s="2">
        <v>1779</v>
      </c>
      <c r="M361" s="2">
        <v>1775</v>
      </c>
      <c r="N361" s="2">
        <v>1772</v>
      </c>
      <c r="O361" s="2">
        <v>1749</v>
      </c>
      <c r="P361" s="2" t="s">
        <v>403</v>
      </c>
      <c r="Q361" s="2" t="s">
        <v>365</v>
      </c>
      <c r="R361" s="2" t="s">
        <v>366</v>
      </c>
    </row>
    <row r="362" spans="1:18">
      <c r="A362" s="2" t="s">
        <v>379</v>
      </c>
      <c r="B362" s="2" t="s">
        <v>90</v>
      </c>
      <c r="C362" s="2" t="s">
        <v>378</v>
      </c>
      <c r="D362" s="2">
        <v>79336.070000000007</v>
      </c>
      <c r="E362" s="2">
        <v>65372</v>
      </c>
      <c r="G362" s="2">
        <v>79336</v>
      </c>
      <c r="H362" s="2" t="str">
        <f t="shared" si="10"/>
        <v/>
      </c>
      <c r="J362" s="2">
        <f t="shared" si="11"/>
        <v>79336</v>
      </c>
      <c r="K362" s="2">
        <v>79336</v>
      </c>
      <c r="L362" s="2">
        <v>79336</v>
      </c>
      <c r="M362" s="2">
        <v>79336</v>
      </c>
      <c r="N362" s="2">
        <v>79336</v>
      </c>
      <c r="O362" s="2">
        <v>79336</v>
      </c>
      <c r="Q362" s="2" t="s">
        <v>365</v>
      </c>
      <c r="R362" s="2" t="s">
        <v>366</v>
      </c>
    </row>
    <row r="363" spans="1:18">
      <c r="A363" s="2" t="s">
        <v>404</v>
      </c>
      <c r="B363" s="2" t="s">
        <v>10</v>
      </c>
      <c r="C363" s="2" t="s">
        <v>114</v>
      </c>
      <c r="D363" s="2">
        <v>-745</v>
      </c>
      <c r="E363" s="2">
        <v>-1000</v>
      </c>
      <c r="F363" s="2">
        <v>-225</v>
      </c>
      <c r="G363" s="2">
        <v>-800</v>
      </c>
      <c r="H363" s="2" t="str">
        <f t="shared" si="10"/>
        <v/>
      </c>
      <c r="J363" s="2">
        <f t="shared" si="11"/>
        <v>-800</v>
      </c>
      <c r="K363" s="2">
        <v>-800</v>
      </c>
      <c r="L363" s="2">
        <v>-800</v>
      </c>
      <c r="M363" s="2">
        <v>-800</v>
      </c>
      <c r="N363" s="2">
        <v>-800</v>
      </c>
      <c r="O363" s="2">
        <v>-800</v>
      </c>
      <c r="P363" s="2" t="s">
        <v>405</v>
      </c>
      <c r="Q363" s="2" t="s">
        <v>365</v>
      </c>
      <c r="R363" s="2" t="s">
        <v>366</v>
      </c>
    </row>
    <row r="364" spans="1:18">
      <c r="A364" s="2" t="s">
        <v>404</v>
      </c>
      <c r="B364" s="2" t="s">
        <v>18</v>
      </c>
      <c r="C364" s="2" t="s">
        <v>19</v>
      </c>
      <c r="D364" s="2">
        <v>3268.53</v>
      </c>
      <c r="E364" s="2">
        <v>5031</v>
      </c>
      <c r="F364" s="2">
        <v>4207.17</v>
      </c>
      <c r="G364" s="2">
        <v>2598</v>
      </c>
      <c r="H364" s="2" t="str">
        <f t="shared" si="10"/>
        <v/>
      </c>
      <c r="J364" s="2">
        <f t="shared" si="11"/>
        <v>2598</v>
      </c>
      <c r="K364" s="2">
        <v>2598</v>
      </c>
      <c r="L364" s="2">
        <v>2598</v>
      </c>
      <c r="M364" s="2">
        <v>2598</v>
      </c>
      <c r="N364" s="2">
        <v>2598</v>
      </c>
      <c r="O364" s="2">
        <v>2598</v>
      </c>
      <c r="P364" s="2" t="s">
        <v>20</v>
      </c>
      <c r="Q364" s="2" t="s">
        <v>365</v>
      </c>
      <c r="R364" s="2" t="s">
        <v>366</v>
      </c>
    </row>
    <row r="365" spans="1:18">
      <c r="A365" s="2" t="s">
        <v>404</v>
      </c>
      <c r="B365" s="2" t="s">
        <v>18</v>
      </c>
      <c r="C365" s="2" t="s">
        <v>21</v>
      </c>
      <c r="D365" s="2">
        <v>21.11</v>
      </c>
      <c r="E365" s="2">
        <v>15</v>
      </c>
      <c r="F365" s="2">
        <v>11.61</v>
      </c>
      <c r="G365" s="2">
        <v>25</v>
      </c>
      <c r="H365" s="2" t="str">
        <f t="shared" si="10"/>
        <v/>
      </c>
      <c r="J365" s="2">
        <f t="shared" si="11"/>
        <v>25</v>
      </c>
      <c r="K365" s="2">
        <v>25</v>
      </c>
      <c r="L365" s="2">
        <v>25</v>
      </c>
      <c r="M365" s="2">
        <v>25</v>
      </c>
      <c r="N365" s="2">
        <v>25</v>
      </c>
      <c r="O365" s="2">
        <v>25</v>
      </c>
      <c r="P365" s="2" t="s">
        <v>22</v>
      </c>
      <c r="Q365" s="2" t="s">
        <v>365</v>
      </c>
      <c r="R365" s="2" t="s">
        <v>366</v>
      </c>
    </row>
    <row r="366" spans="1:18">
      <c r="A366" s="2" t="s">
        <v>404</v>
      </c>
      <c r="B366" s="2" t="s">
        <v>18</v>
      </c>
      <c r="C366" s="2" t="s">
        <v>23</v>
      </c>
      <c r="D366" s="2">
        <v>99.05</v>
      </c>
      <c r="H366" s="2" t="str">
        <f t="shared" si="10"/>
        <v/>
      </c>
      <c r="J366" s="2">
        <f t="shared" si="11"/>
        <v>0</v>
      </c>
      <c r="P366" s="2" t="s">
        <v>24</v>
      </c>
      <c r="Q366" s="2" t="s">
        <v>365</v>
      </c>
      <c r="R366" s="2" t="s">
        <v>366</v>
      </c>
    </row>
    <row r="367" spans="1:18">
      <c r="A367" s="2" t="s">
        <v>404</v>
      </c>
      <c r="B367" s="2" t="s">
        <v>18</v>
      </c>
      <c r="C367" s="2" t="s">
        <v>27</v>
      </c>
      <c r="F367" s="2">
        <v>584.72</v>
      </c>
      <c r="G367" s="2">
        <v>1128</v>
      </c>
      <c r="H367" s="2" t="str">
        <f t="shared" si="10"/>
        <v/>
      </c>
      <c r="J367" s="2">
        <f t="shared" si="11"/>
        <v>1128</v>
      </c>
      <c r="K367" s="2">
        <v>1128</v>
      </c>
      <c r="L367" s="2">
        <v>1128</v>
      </c>
      <c r="M367" s="2">
        <v>1128</v>
      </c>
      <c r="N367" s="2">
        <v>1128</v>
      </c>
      <c r="O367" s="2">
        <v>1128</v>
      </c>
      <c r="P367" s="2" t="s">
        <v>20</v>
      </c>
      <c r="Q367" s="2" t="s">
        <v>365</v>
      </c>
      <c r="R367" s="2" t="s">
        <v>366</v>
      </c>
    </row>
    <row r="368" spans="1:18">
      <c r="A368" s="2" t="s">
        <v>404</v>
      </c>
      <c r="B368" s="2" t="s">
        <v>18</v>
      </c>
      <c r="C368" s="2" t="s">
        <v>31</v>
      </c>
      <c r="D368" s="2">
        <v>665.14</v>
      </c>
      <c r="E368" s="2">
        <v>1062</v>
      </c>
      <c r="F368" s="2">
        <v>890.32</v>
      </c>
      <c r="G368" s="2">
        <v>590</v>
      </c>
      <c r="H368" s="2" t="str">
        <f t="shared" si="10"/>
        <v/>
      </c>
      <c r="J368" s="2">
        <f t="shared" si="11"/>
        <v>590</v>
      </c>
      <c r="K368" s="2">
        <v>590</v>
      </c>
      <c r="L368" s="2">
        <v>590</v>
      </c>
      <c r="M368" s="2">
        <v>590</v>
      </c>
      <c r="N368" s="2">
        <v>590</v>
      </c>
      <c r="O368" s="2">
        <v>590</v>
      </c>
      <c r="P368" s="2" t="s">
        <v>20</v>
      </c>
      <c r="Q368" s="2" t="s">
        <v>365</v>
      </c>
      <c r="R368" s="2" t="s">
        <v>366</v>
      </c>
    </row>
    <row r="369" spans="1:18">
      <c r="A369" s="2" t="s">
        <v>404</v>
      </c>
      <c r="B369" s="2" t="s">
        <v>36</v>
      </c>
      <c r="C369" s="2" t="s">
        <v>41</v>
      </c>
      <c r="D369" s="2">
        <v>249.59</v>
      </c>
      <c r="E369" s="2">
        <v>404</v>
      </c>
      <c r="F369" s="2">
        <v>333.83</v>
      </c>
      <c r="G369" s="2">
        <v>202</v>
      </c>
      <c r="H369" s="2" t="str">
        <f t="shared" si="10"/>
        <v/>
      </c>
      <c r="J369" s="2">
        <f t="shared" si="11"/>
        <v>202</v>
      </c>
      <c r="K369" s="2">
        <v>202</v>
      </c>
      <c r="L369" s="2">
        <v>202</v>
      </c>
      <c r="M369" s="2">
        <v>202</v>
      </c>
      <c r="N369" s="2">
        <v>202</v>
      </c>
      <c r="O369" s="2">
        <v>202</v>
      </c>
      <c r="P369" s="2" t="s">
        <v>20</v>
      </c>
      <c r="Q369" s="2" t="s">
        <v>365</v>
      </c>
      <c r="R369" s="2" t="s">
        <v>366</v>
      </c>
    </row>
    <row r="370" spans="1:18">
      <c r="A370" s="2" t="s">
        <v>404</v>
      </c>
      <c r="B370" s="2" t="s">
        <v>42</v>
      </c>
      <c r="C370" s="2" t="s">
        <v>58</v>
      </c>
      <c r="D370" s="2">
        <v>555.04999999999995</v>
      </c>
      <c r="H370" s="2" t="str">
        <f t="shared" si="10"/>
        <v/>
      </c>
      <c r="J370" s="2">
        <f t="shared" si="11"/>
        <v>0</v>
      </c>
      <c r="P370" s="2" t="s">
        <v>406</v>
      </c>
      <c r="Q370" s="2" t="s">
        <v>365</v>
      </c>
      <c r="R370" s="2" t="s">
        <v>366</v>
      </c>
    </row>
    <row r="371" spans="1:18">
      <c r="A371" s="2" t="s">
        <v>404</v>
      </c>
      <c r="B371" s="2" t="s">
        <v>60</v>
      </c>
      <c r="C371" s="2" t="s">
        <v>85</v>
      </c>
      <c r="D371" s="2">
        <v>227</v>
      </c>
      <c r="E371" s="2">
        <v>227</v>
      </c>
      <c r="F371" s="2">
        <v>227</v>
      </c>
      <c r="G371" s="2">
        <v>226</v>
      </c>
      <c r="H371" s="2" t="str">
        <f t="shared" si="10"/>
        <v/>
      </c>
      <c r="J371" s="2">
        <f t="shared" si="11"/>
        <v>226</v>
      </c>
      <c r="K371" s="2">
        <v>227</v>
      </c>
      <c r="L371" s="2">
        <v>38</v>
      </c>
      <c r="Q371" s="2" t="s">
        <v>365</v>
      </c>
      <c r="R371" s="2" t="s">
        <v>366</v>
      </c>
    </row>
    <row r="372" spans="1:18">
      <c r="A372" s="2" t="s">
        <v>404</v>
      </c>
      <c r="B372" s="2" t="s">
        <v>63</v>
      </c>
      <c r="C372" s="2" t="s">
        <v>407</v>
      </c>
      <c r="D372" s="2">
        <v>745</v>
      </c>
      <c r="E372" s="2">
        <v>1000</v>
      </c>
      <c r="F372" s="2">
        <v>225</v>
      </c>
      <c r="G372" s="2">
        <v>1000</v>
      </c>
      <c r="H372" s="2" t="str">
        <f t="shared" si="10"/>
        <v/>
      </c>
      <c r="J372" s="2">
        <f t="shared" si="11"/>
        <v>1000</v>
      </c>
      <c r="K372" s="2">
        <v>1000</v>
      </c>
      <c r="L372" s="2">
        <v>1000</v>
      </c>
      <c r="M372" s="2">
        <v>1000</v>
      </c>
      <c r="N372" s="2">
        <v>1000</v>
      </c>
      <c r="O372" s="2">
        <v>1000</v>
      </c>
      <c r="P372" s="2" t="s">
        <v>408</v>
      </c>
      <c r="Q372" s="2" t="s">
        <v>365</v>
      </c>
      <c r="R372" s="2" t="s">
        <v>366</v>
      </c>
    </row>
    <row r="373" spans="1:18">
      <c r="A373" s="2" t="s">
        <v>404</v>
      </c>
      <c r="B373" s="2" t="s">
        <v>159</v>
      </c>
      <c r="C373" s="2" t="s">
        <v>160</v>
      </c>
      <c r="F373" s="2">
        <v>-67.5</v>
      </c>
      <c r="H373" s="2" t="str">
        <f t="shared" si="10"/>
        <v/>
      </c>
      <c r="J373" s="2">
        <f t="shared" si="11"/>
        <v>0</v>
      </c>
      <c r="P373" s="2" t="s">
        <v>409</v>
      </c>
      <c r="Q373" s="2" t="s">
        <v>365</v>
      </c>
      <c r="R373" s="2" t="s">
        <v>366</v>
      </c>
    </row>
    <row r="374" spans="1:18">
      <c r="A374" s="2" t="s">
        <v>404</v>
      </c>
      <c r="B374" s="2" t="s">
        <v>101</v>
      </c>
      <c r="C374" s="2" t="s">
        <v>102</v>
      </c>
      <c r="F374" s="2">
        <v>67.5</v>
      </c>
      <c r="H374" s="2" t="str">
        <f t="shared" si="10"/>
        <v/>
      </c>
      <c r="J374" s="2">
        <f t="shared" si="11"/>
        <v>0</v>
      </c>
      <c r="Q374" s="2" t="s">
        <v>365</v>
      </c>
      <c r="R374" s="2" t="s">
        <v>366</v>
      </c>
    </row>
    <row r="375" spans="1:18">
      <c r="A375" s="2" t="s">
        <v>404</v>
      </c>
      <c r="B375" s="2" t="s">
        <v>90</v>
      </c>
      <c r="C375" s="2" t="s">
        <v>378</v>
      </c>
      <c r="D375" s="2">
        <v>6169.6</v>
      </c>
      <c r="E375" s="2">
        <v>6066</v>
      </c>
      <c r="G375" s="2">
        <v>6170</v>
      </c>
      <c r="H375" s="2" t="str">
        <f t="shared" si="10"/>
        <v/>
      </c>
      <c r="J375" s="2">
        <f t="shared" si="11"/>
        <v>6170</v>
      </c>
      <c r="K375" s="2">
        <v>6170</v>
      </c>
      <c r="L375" s="2">
        <v>6170</v>
      </c>
      <c r="M375" s="2">
        <v>6170</v>
      </c>
      <c r="N375" s="2">
        <v>6170</v>
      </c>
      <c r="O375" s="2">
        <v>6170</v>
      </c>
      <c r="Q375" s="2" t="s">
        <v>365</v>
      </c>
      <c r="R375" s="2" t="s">
        <v>366</v>
      </c>
    </row>
    <row r="376" spans="1:18">
      <c r="A376" s="2" t="s">
        <v>410</v>
      </c>
      <c r="B376" s="2" t="s">
        <v>42</v>
      </c>
      <c r="C376" s="2" t="s">
        <v>81</v>
      </c>
      <c r="D376" s="2">
        <v>59</v>
      </c>
      <c r="E376" s="2">
        <v>60</v>
      </c>
      <c r="F376" s="2">
        <v>59</v>
      </c>
      <c r="G376" s="2">
        <v>60</v>
      </c>
      <c r="H376" s="2" t="str">
        <f t="shared" si="10"/>
        <v/>
      </c>
      <c r="J376" s="2">
        <f t="shared" si="11"/>
        <v>60</v>
      </c>
      <c r="K376" s="2">
        <v>60</v>
      </c>
      <c r="L376" s="2">
        <v>60</v>
      </c>
      <c r="M376" s="2">
        <v>60</v>
      </c>
      <c r="N376" s="2">
        <v>60</v>
      </c>
      <c r="O376" s="2">
        <v>60</v>
      </c>
      <c r="P376" s="2" t="s">
        <v>411</v>
      </c>
      <c r="Q376" s="2" t="s">
        <v>365</v>
      </c>
      <c r="R376" s="2" t="s">
        <v>366</v>
      </c>
    </row>
    <row r="377" spans="1:18">
      <c r="A377" s="2" t="s">
        <v>410</v>
      </c>
      <c r="B377" s="2" t="s">
        <v>42</v>
      </c>
      <c r="C377" s="2" t="s">
        <v>54</v>
      </c>
      <c r="D377" s="2">
        <v>50</v>
      </c>
      <c r="H377" s="2" t="str">
        <f t="shared" si="10"/>
        <v/>
      </c>
      <c r="J377" s="2">
        <f t="shared" si="11"/>
        <v>0</v>
      </c>
      <c r="P377" s="2" t="s">
        <v>412</v>
      </c>
      <c r="Q377" s="2" t="s">
        <v>365</v>
      </c>
      <c r="R377" s="2" t="s">
        <v>366</v>
      </c>
    </row>
    <row r="378" spans="1:18">
      <c r="A378" s="2" t="s">
        <v>410</v>
      </c>
      <c r="B378" s="2" t="s">
        <v>42</v>
      </c>
      <c r="C378" s="2" t="s">
        <v>58</v>
      </c>
      <c r="E378" s="2">
        <v>500</v>
      </c>
      <c r="F378" s="2">
        <v>50</v>
      </c>
      <c r="G378" s="2">
        <v>500</v>
      </c>
      <c r="H378" s="2" t="str">
        <f t="shared" si="10"/>
        <v/>
      </c>
      <c r="J378" s="2">
        <f t="shared" si="11"/>
        <v>500</v>
      </c>
      <c r="P378" s="2" t="s">
        <v>413</v>
      </c>
      <c r="Q378" s="2" t="s">
        <v>365</v>
      </c>
      <c r="R378" s="2" t="s">
        <v>366</v>
      </c>
    </row>
    <row r="379" spans="1:18">
      <c r="A379" s="2" t="s">
        <v>410</v>
      </c>
      <c r="B379" s="2" t="s">
        <v>42</v>
      </c>
      <c r="C379" s="2" t="s">
        <v>149</v>
      </c>
      <c r="D379" s="2">
        <v>233</v>
      </c>
      <c r="E379" s="2">
        <v>240</v>
      </c>
      <c r="F379" s="2">
        <v>160</v>
      </c>
      <c r="G379" s="2">
        <v>240</v>
      </c>
      <c r="H379" s="2" t="str">
        <f t="shared" si="10"/>
        <v/>
      </c>
      <c r="J379" s="2">
        <f t="shared" si="11"/>
        <v>240</v>
      </c>
      <c r="K379" s="2">
        <v>240</v>
      </c>
      <c r="L379" s="2">
        <v>240</v>
      </c>
      <c r="M379" s="2">
        <v>240</v>
      </c>
      <c r="N379" s="2">
        <v>240</v>
      </c>
      <c r="O379" s="2">
        <v>240</v>
      </c>
      <c r="P379" s="2" t="s">
        <v>414</v>
      </c>
      <c r="Q379" s="2" t="s">
        <v>365</v>
      </c>
      <c r="R379" s="2" t="s">
        <v>366</v>
      </c>
    </row>
    <row r="380" spans="1:18">
      <c r="A380" s="2" t="s">
        <v>415</v>
      </c>
      <c r="B380" s="2" t="s">
        <v>42</v>
      </c>
      <c r="C380" s="2" t="s">
        <v>297</v>
      </c>
      <c r="F380" s="2">
        <v>276.87</v>
      </c>
      <c r="H380" s="2" t="str">
        <f t="shared" si="10"/>
        <v/>
      </c>
      <c r="J380" s="2">
        <f t="shared" si="11"/>
        <v>0</v>
      </c>
      <c r="P380" s="2" t="s">
        <v>416</v>
      </c>
      <c r="Q380" s="2" t="s">
        <v>365</v>
      </c>
      <c r="R380" s="2" t="s">
        <v>366</v>
      </c>
    </row>
    <row r="381" spans="1:18">
      <c r="A381" s="2" t="s">
        <v>415</v>
      </c>
      <c r="B381" s="2" t="s">
        <v>42</v>
      </c>
      <c r="C381" s="2" t="s">
        <v>45</v>
      </c>
      <c r="E381" s="2">
        <v>1800</v>
      </c>
      <c r="F381" s="2">
        <v>1020.6</v>
      </c>
      <c r="G381" s="2">
        <v>2000</v>
      </c>
      <c r="H381" s="2" t="str">
        <f t="shared" si="10"/>
        <v/>
      </c>
      <c r="J381" s="2">
        <f t="shared" si="11"/>
        <v>2000</v>
      </c>
      <c r="P381" s="2" t="s">
        <v>417</v>
      </c>
      <c r="Q381" s="2" t="s">
        <v>365</v>
      </c>
      <c r="R381" s="2" t="s">
        <v>366</v>
      </c>
    </row>
    <row r="382" spans="1:18">
      <c r="A382" s="2" t="s">
        <v>415</v>
      </c>
      <c r="B382" s="2" t="s">
        <v>42</v>
      </c>
      <c r="C382" s="2" t="s">
        <v>308</v>
      </c>
      <c r="F382" s="2">
        <v>19.34</v>
      </c>
      <c r="H382" s="2" t="str">
        <f t="shared" si="10"/>
        <v/>
      </c>
      <c r="J382" s="2">
        <f t="shared" si="11"/>
        <v>0</v>
      </c>
      <c r="Q382" s="2" t="s">
        <v>365</v>
      </c>
      <c r="R382" s="2" t="s">
        <v>366</v>
      </c>
    </row>
    <row r="383" spans="1:18">
      <c r="A383" s="2" t="s">
        <v>415</v>
      </c>
      <c r="B383" s="2" t="s">
        <v>42</v>
      </c>
      <c r="C383" s="2" t="s">
        <v>54</v>
      </c>
      <c r="F383" s="2">
        <v>16.8</v>
      </c>
      <c r="H383" s="2" t="str">
        <f t="shared" si="10"/>
        <v/>
      </c>
      <c r="J383" s="2">
        <f t="shared" si="11"/>
        <v>0</v>
      </c>
      <c r="P383" s="2" t="s">
        <v>418</v>
      </c>
      <c r="Q383" s="2" t="s">
        <v>365</v>
      </c>
      <c r="R383" s="2" t="s">
        <v>366</v>
      </c>
    </row>
    <row r="384" spans="1:18">
      <c r="A384" s="2" t="s">
        <v>415</v>
      </c>
      <c r="B384" s="2" t="s">
        <v>42</v>
      </c>
      <c r="C384" s="2" t="s">
        <v>153</v>
      </c>
      <c r="D384" s="2">
        <v>-105</v>
      </c>
      <c r="F384" s="2">
        <v>346.75</v>
      </c>
      <c r="H384" s="2" t="str">
        <f t="shared" si="10"/>
        <v/>
      </c>
      <c r="J384" s="2">
        <f t="shared" si="11"/>
        <v>0</v>
      </c>
      <c r="P384" s="2" t="s">
        <v>419</v>
      </c>
      <c r="Q384" s="2" t="s">
        <v>365</v>
      </c>
      <c r="R384" s="2" t="s">
        <v>366</v>
      </c>
    </row>
    <row r="385" spans="1:18">
      <c r="A385" s="2" t="s">
        <v>415</v>
      </c>
      <c r="B385" s="2" t="s">
        <v>60</v>
      </c>
      <c r="C385" s="2" t="s">
        <v>85</v>
      </c>
      <c r="G385" s="2">
        <v>60</v>
      </c>
      <c r="H385" s="2" t="str">
        <f t="shared" si="10"/>
        <v/>
      </c>
      <c r="J385" s="2">
        <f t="shared" si="11"/>
        <v>60</v>
      </c>
      <c r="K385" s="2">
        <v>60</v>
      </c>
      <c r="L385" s="2">
        <v>60</v>
      </c>
      <c r="M385" s="2">
        <v>60</v>
      </c>
      <c r="N385" s="2">
        <v>60</v>
      </c>
      <c r="P385" s="2" t="s">
        <v>420</v>
      </c>
      <c r="Q385" s="2" t="s">
        <v>365</v>
      </c>
      <c r="R385" s="2" t="s">
        <v>366</v>
      </c>
    </row>
    <row r="386" spans="1:18">
      <c r="A386" s="2" t="s">
        <v>415</v>
      </c>
      <c r="B386" s="2" t="s">
        <v>60</v>
      </c>
      <c r="C386" s="2" t="s">
        <v>335</v>
      </c>
      <c r="G386" s="2">
        <v>134</v>
      </c>
      <c r="H386" s="2" t="str">
        <f t="shared" si="10"/>
        <v/>
      </c>
      <c r="J386" s="2">
        <f t="shared" si="11"/>
        <v>134</v>
      </c>
      <c r="K386" s="2">
        <v>134</v>
      </c>
      <c r="L386" s="2">
        <v>134</v>
      </c>
      <c r="M386" s="2">
        <v>134</v>
      </c>
      <c r="N386" s="2">
        <v>134</v>
      </c>
      <c r="P386" s="2" t="s">
        <v>421</v>
      </c>
      <c r="Q386" s="2" t="s">
        <v>365</v>
      </c>
      <c r="R386" s="2" t="s">
        <v>366</v>
      </c>
    </row>
    <row r="387" spans="1:18">
      <c r="A387" s="2" t="s">
        <v>415</v>
      </c>
      <c r="B387" s="2" t="s">
        <v>60</v>
      </c>
      <c r="C387" s="2" t="s">
        <v>337</v>
      </c>
      <c r="G387" s="2">
        <v>8334</v>
      </c>
      <c r="H387" s="2" t="str">
        <f t="shared" ref="H387:H450" si="12">IF(ABS(G387)&gt;5000,
      IF(ABS(F387)&lt;&gt;0,
          IF(ABS((F387-G387)/G387*100)&gt;10,"W",""),""),"")</f>
        <v/>
      </c>
      <c r="J387" s="2">
        <f t="shared" ref="J387:J450" si="13">G387+I387</f>
        <v>8334</v>
      </c>
      <c r="K387" s="2">
        <v>16667</v>
      </c>
      <c r="L387" s="2">
        <v>16667</v>
      </c>
      <c r="M387" s="2">
        <v>16667</v>
      </c>
      <c r="N387" s="2">
        <v>16667</v>
      </c>
      <c r="O387" s="2">
        <v>16667</v>
      </c>
      <c r="P387" s="2" t="s">
        <v>422</v>
      </c>
      <c r="Q387" s="2" t="s">
        <v>365</v>
      </c>
      <c r="R387" s="2" t="s">
        <v>366</v>
      </c>
    </row>
    <row r="388" spans="1:18">
      <c r="A388" s="2" t="s">
        <v>423</v>
      </c>
      <c r="B388" s="2" t="s">
        <v>105</v>
      </c>
      <c r="C388" s="2" t="s">
        <v>106</v>
      </c>
      <c r="D388" s="2">
        <v>-3602</v>
      </c>
      <c r="E388" s="2">
        <v>-3500</v>
      </c>
      <c r="F388" s="2">
        <v>-3721</v>
      </c>
      <c r="G388" s="2">
        <v>-3500</v>
      </c>
      <c r="H388" s="2" t="str">
        <f t="shared" si="12"/>
        <v/>
      </c>
      <c r="J388" s="2">
        <f t="shared" si="13"/>
        <v>-3500</v>
      </c>
      <c r="K388" s="2">
        <v>-3500</v>
      </c>
      <c r="L388" s="2">
        <v>-3500</v>
      </c>
      <c r="M388" s="2">
        <v>-3500</v>
      </c>
      <c r="N388" s="2">
        <v>-3500</v>
      </c>
      <c r="O388" s="2">
        <v>-3500</v>
      </c>
      <c r="P388" s="2" t="s">
        <v>424</v>
      </c>
      <c r="Q388" s="2" t="s">
        <v>365</v>
      </c>
      <c r="R388" s="2" t="s">
        <v>366</v>
      </c>
    </row>
    <row r="389" spans="1:18">
      <c r="A389" s="2" t="s">
        <v>423</v>
      </c>
      <c r="B389" s="2" t="s">
        <v>18</v>
      </c>
      <c r="C389" s="2" t="s">
        <v>19</v>
      </c>
      <c r="D389" s="2">
        <v>1910.09</v>
      </c>
      <c r="E389" s="2">
        <v>2018</v>
      </c>
      <c r="F389" s="2">
        <v>2095.5</v>
      </c>
      <c r="G389" s="2">
        <v>1701</v>
      </c>
      <c r="H389" s="2" t="str">
        <f t="shared" si="12"/>
        <v/>
      </c>
      <c r="J389" s="2">
        <f t="shared" si="13"/>
        <v>1701</v>
      </c>
      <c r="K389" s="2">
        <v>1701</v>
      </c>
      <c r="L389" s="2">
        <v>1701</v>
      </c>
      <c r="M389" s="2">
        <v>1701</v>
      </c>
      <c r="N389" s="2">
        <v>1701</v>
      </c>
      <c r="O389" s="2">
        <v>1701</v>
      </c>
      <c r="P389" s="2" t="s">
        <v>20</v>
      </c>
      <c r="Q389" s="2" t="s">
        <v>365</v>
      </c>
      <c r="R389" s="2" t="s">
        <v>366</v>
      </c>
    </row>
    <row r="390" spans="1:18">
      <c r="A390" s="2" t="s">
        <v>423</v>
      </c>
      <c r="B390" s="2" t="s">
        <v>18</v>
      </c>
      <c r="C390" s="2" t="s">
        <v>21</v>
      </c>
      <c r="D390" s="2">
        <v>8.44</v>
      </c>
      <c r="E390" s="2">
        <v>10</v>
      </c>
      <c r="F390" s="2">
        <v>7.48</v>
      </c>
      <c r="G390" s="2">
        <v>10</v>
      </c>
      <c r="H390" s="2" t="str">
        <f t="shared" si="12"/>
        <v/>
      </c>
      <c r="J390" s="2">
        <f t="shared" si="13"/>
        <v>10</v>
      </c>
      <c r="K390" s="2">
        <v>10</v>
      </c>
      <c r="L390" s="2">
        <v>10</v>
      </c>
      <c r="M390" s="2">
        <v>10</v>
      </c>
      <c r="N390" s="2">
        <v>10</v>
      </c>
      <c r="O390" s="2">
        <v>10</v>
      </c>
      <c r="P390" s="2" t="s">
        <v>425</v>
      </c>
      <c r="Q390" s="2" t="s">
        <v>365</v>
      </c>
      <c r="R390" s="2" t="s">
        <v>366</v>
      </c>
    </row>
    <row r="391" spans="1:18">
      <c r="A391" s="2" t="s">
        <v>423</v>
      </c>
      <c r="B391" s="2" t="s">
        <v>18</v>
      </c>
      <c r="C391" s="2" t="s">
        <v>23</v>
      </c>
      <c r="D391" s="2">
        <v>-23.03</v>
      </c>
      <c r="H391" s="2" t="str">
        <f t="shared" si="12"/>
        <v/>
      </c>
      <c r="J391" s="2">
        <f t="shared" si="13"/>
        <v>0</v>
      </c>
      <c r="P391" s="2" t="s">
        <v>24</v>
      </c>
      <c r="Q391" s="2" t="s">
        <v>365</v>
      </c>
      <c r="R391" s="2" t="s">
        <v>366</v>
      </c>
    </row>
    <row r="392" spans="1:18">
      <c r="A392" s="2" t="s">
        <v>423</v>
      </c>
      <c r="B392" s="2" t="s">
        <v>18</v>
      </c>
      <c r="C392" s="2" t="s">
        <v>31</v>
      </c>
      <c r="D392" s="2">
        <v>387.55</v>
      </c>
      <c r="E392" s="2">
        <v>430</v>
      </c>
      <c r="F392" s="2">
        <v>442.14</v>
      </c>
      <c r="G392" s="2">
        <v>375</v>
      </c>
      <c r="H392" s="2" t="str">
        <f t="shared" si="12"/>
        <v/>
      </c>
      <c r="J392" s="2">
        <f t="shared" si="13"/>
        <v>375</v>
      </c>
      <c r="K392" s="2">
        <v>375</v>
      </c>
      <c r="L392" s="2">
        <v>375</v>
      </c>
      <c r="M392" s="2">
        <v>375</v>
      </c>
      <c r="N392" s="2">
        <v>375</v>
      </c>
      <c r="O392" s="2">
        <v>375</v>
      </c>
      <c r="P392" s="2" t="s">
        <v>20</v>
      </c>
      <c r="Q392" s="2" t="s">
        <v>365</v>
      </c>
      <c r="R392" s="2" t="s">
        <v>366</v>
      </c>
    </row>
    <row r="393" spans="1:18">
      <c r="A393" s="2" t="s">
        <v>423</v>
      </c>
      <c r="B393" s="2" t="s">
        <v>36</v>
      </c>
      <c r="C393" s="2" t="s">
        <v>41</v>
      </c>
      <c r="D393" s="2">
        <v>145.30000000000001</v>
      </c>
      <c r="E393" s="2">
        <v>161</v>
      </c>
      <c r="F393" s="2">
        <v>166.73</v>
      </c>
      <c r="G393" s="2">
        <v>134</v>
      </c>
      <c r="H393" s="2" t="str">
        <f t="shared" si="12"/>
        <v/>
      </c>
      <c r="J393" s="2">
        <f t="shared" si="13"/>
        <v>134</v>
      </c>
      <c r="K393" s="2">
        <v>134</v>
      </c>
      <c r="L393" s="2">
        <v>134</v>
      </c>
      <c r="M393" s="2">
        <v>134</v>
      </c>
      <c r="N393" s="2">
        <v>134</v>
      </c>
      <c r="O393" s="2">
        <v>134</v>
      </c>
      <c r="P393" s="2" t="s">
        <v>20</v>
      </c>
      <c r="Q393" s="2" t="s">
        <v>365</v>
      </c>
      <c r="R393" s="2" t="s">
        <v>366</v>
      </c>
    </row>
    <row r="394" spans="1:18">
      <c r="A394" s="2" t="s">
        <v>423</v>
      </c>
      <c r="B394" s="2" t="s">
        <v>42</v>
      </c>
      <c r="C394" s="2" t="s">
        <v>43</v>
      </c>
      <c r="F394" s="2">
        <v>20.65</v>
      </c>
      <c r="H394" s="2" t="str">
        <f t="shared" si="12"/>
        <v/>
      </c>
      <c r="J394" s="2">
        <f t="shared" si="13"/>
        <v>0</v>
      </c>
      <c r="Q394" s="2" t="s">
        <v>365</v>
      </c>
      <c r="R394" s="2" t="s">
        <v>366</v>
      </c>
    </row>
    <row r="395" spans="1:18">
      <c r="A395" s="2" t="s">
        <v>423</v>
      </c>
      <c r="B395" s="2" t="s">
        <v>42</v>
      </c>
      <c r="C395" s="2" t="s">
        <v>46</v>
      </c>
      <c r="D395" s="2">
        <v>394.13</v>
      </c>
      <c r="E395" s="2">
        <v>2000</v>
      </c>
      <c r="F395" s="2">
        <v>1148.58</v>
      </c>
      <c r="G395" s="2">
        <v>2000</v>
      </c>
      <c r="H395" s="2" t="str">
        <f t="shared" si="12"/>
        <v/>
      </c>
      <c r="J395" s="2">
        <f t="shared" si="13"/>
        <v>2000</v>
      </c>
      <c r="K395" s="2">
        <v>2000</v>
      </c>
      <c r="L395" s="2">
        <v>2000</v>
      </c>
      <c r="M395" s="2">
        <v>2000</v>
      </c>
      <c r="N395" s="2">
        <v>2000</v>
      </c>
      <c r="O395" s="2">
        <v>2000</v>
      </c>
      <c r="P395" s="2" t="s">
        <v>426</v>
      </c>
      <c r="Q395" s="2" t="s">
        <v>365</v>
      </c>
      <c r="R395" s="2" t="s">
        <v>366</v>
      </c>
    </row>
    <row r="396" spans="1:18">
      <c r="A396" s="2" t="s">
        <v>423</v>
      </c>
      <c r="B396" s="2" t="s">
        <v>42</v>
      </c>
      <c r="C396" s="2" t="s">
        <v>58</v>
      </c>
      <c r="E396" s="2">
        <v>1500</v>
      </c>
      <c r="F396" s="2">
        <v>476</v>
      </c>
      <c r="H396" s="2" t="str">
        <f t="shared" si="12"/>
        <v/>
      </c>
      <c r="J396" s="2">
        <f t="shared" si="13"/>
        <v>0</v>
      </c>
      <c r="P396" s="2" t="s">
        <v>427</v>
      </c>
      <c r="Q396" s="2" t="s">
        <v>365</v>
      </c>
      <c r="R396" s="2" t="s">
        <v>366</v>
      </c>
    </row>
    <row r="397" spans="1:18">
      <c r="A397" s="2" t="s">
        <v>423</v>
      </c>
      <c r="B397" s="2" t="s">
        <v>90</v>
      </c>
      <c r="C397" s="2" t="s">
        <v>378</v>
      </c>
      <c r="D397" s="2">
        <v>3597.22</v>
      </c>
      <c r="E397" s="2">
        <v>2894</v>
      </c>
      <c r="G397" s="2">
        <v>3597</v>
      </c>
      <c r="H397" s="2" t="str">
        <f t="shared" si="12"/>
        <v/>
      </c>
      <c r="J397" s="2">
        <f t="shared" si="13"/>
        <v>3597</v>
      </c>
      <c r="K397" s="2">
        <v>3597</v>
      </c>
      <c r="L397" s="2">
        <v>3597</v>
      </c>
      <c r="M397" s="2">
        <v>3597</v>
      </c>
      <c r="N397" s="2">
        <v>3597</v>
      </c>
      <c r="O397" s="2">
        <v>3597</v>
      </c>
      <c r="Q397" s="2" t="s">
        <v>365</v>
      </c>
      <c r="R397" s="2" t="s">
        <v>366</v>
      </c>
    </row>
    <row r="398" spans="1:18">
      <c r="A398" s="2" t="s">
        <v>428</v>
      </c>
      <c r="B398" s="2" t="s">
        <v>105</v>
      </c>
      <c r="C398" s="2" t="s">
        <v>381</v>
      </c>
      <c r="D398" s="2">
        <v>-17310.490000000002</v>
      </c>
      <c r="E398" s="2">
        <v>-15000</v>
      </c>
      <c r="F398" s="2">
        <v>-24866.09</v>
      </c>
      <c r="G398" s="2">
        <v>-17000</v>
      </c>
      <c r="H398" s="2" t="str">
        <f t="shared" si="12"/>
        <v>W</v>
      </c>
      <c r="J398" s="2">
        <f t="shared" si="13"/>
        <v>-17000</v>
      </c>
      <c r="K398" s="2">
        <v>-17000</v>
      </c>
      <c r="L398" s="2">
        <v>-17000</v>
      </c>
      <c r="M398" s="2">
        <v>-17000</v>
      </c>
      <c r="N398" s="2">
        <v>-17000</v>
      </c>
      <c r="O398" s="2">
        <v>-17000</v>
      </c>
      <c r="P398" s="2" t="s">
        <v>429</v>
      </c>
      <c r="Q398" s="2" t="s">
        <v>365</v>
      </c>
      <c r="R398" s="2" t="s">
        <v>430</v>
      </c>
    </row>
    <row r="399" spans="1:18">
      <c r="A399" s="2" t="s">
        <v>428</v>
      </c>
      <c r="B399" s="2" t="s">
        <v>10</v>
      </c>
      <c r="C399" s="2" t="s">
        <v>108</v>
      </c>
      <c r="D399" s="2">
        <v>-2000</v>
      </c>
      <c r="E399" s="2">
        <v>-2000</v>
      </c>
      <c r="F399" s="2">
        <v>-2000</v>
      </c>
      <c r="G399" s="2">
        <v>-2000</v>
      </c>
      <c r="H399" s="2" t="str">
        <f t="shared" si="12"/>
        <v/>
      </c>
      <c r="J399" s="2">
        <f t="shared" si="13"/>
        <v>-2000</v>
      </c>
      <c r="K399" s="2">
        <v>-2000</v>
      </c>
      <c r="L399" s="2">
        <v>-2000</v>
      </c>
      <c r="M399" s="2">
        <v>-2000</v>
      </c>
      <c r="N399" s="2">
        <v>-2000</v>
      </c>
      <c r="O399" s="2">
        <v>-20000</v>
      </c>
      <c r="P399" s="2" t="s">
        <v>431</v>
      </c>
      <c r="Q399" s="2" t="s">
        <v>365</v>
      </c>
      <c r="R399" s="2" t="s">
        <v>430</v>
      </c>
    </row>
    <row r="400" spans="1:18">
      <c r="A400" s="2" t="s">
        <v>428</v>
      </c>
      <c r="B400" s="2" t="s">
        <v>10</v>
      </c>
      <c r="C400" s="2" t="s">
        <v>114</v>
      </c>
      <c r="F400" s="2">
        <v>-39.33</v>
      </c>
      <c r="H400" s="2" t="str">
        <f t="shared" si="12"/>
        <v/>
      </c>
      <c r="J400" s="2">
        <f t="shared" si="13"/>
        <v>0</v>
      </c>
      <c r="P400" s="2" t="s">
        <v>432</v>
      </c>
      <c r="Q400" s="2" t="s">
        <v>365</v>
      </c>
      <c r="R400" s="2" t="s">
        <v>430</v>
      </c>
    </row>
    <row r="401" spans="1:18">
      <c r="A401" s="2" t="s">
        <v>428</v>
      </c>
      <c r="B401" s="2" t="s">
        <v>69</v>
      </c>
      <c r="C401" s="2" t="s">
        <v>181</v>
      </c>
      <c r="D401" s="2">
        <v>-4444</v>
      </c>
      <c r="E401" s="2">
        <v>-4444</v>
      </c>
      <c r="F401" s="2">
        <v>-4444</v>
      </c>
      <c r="G401" s="2">
        <v>-4189</v>
      </c>
      <c r="H401" s="2" t="str">
        <f t="shared" si="12"/>
        <v/>
      </c>
      <c r="J401" s="2">
        <f t="shared" si="13"/>
        <v>-4189</v>
      </c>
      <c r="K401" s="2">
        <v>-3421</v>
      </c>
      <c r="L401" s="2">
        <v>-3422</v>
      </c>
      <c r="M401" s="2">
        <v>-3421</v>
      </c>
      <c r="N401" s="2">
        <v>-3422</v>
      </c>
      <c r="O401" s="2">
        <v>-3421</v>
      </c>
      <c r="P401" s="2" t="s">
        <v>433</v>
      </c>
      <c r="Q401" s="2" t="s">
        <v>365</v>
      </c>
      <c r="R401" s="2" t="s">
        <v>430</v>
      </c>
    </row>
    <row r="402" spans="1:18">
      <c r="A402" s="2" t="s">
        <v>428</v>
      </c>
      <c r="B402" s="2" t="s">
        <v>69</v>
      </c>
      <c r="C402" s="2" t="s">
        <v>434</v>
      </c>
      <c r="D402" s="2">
        <v>-633</v>
      </c>
      <c r="E402" s="2">
        <v>-632</v>
      </c>
      <c r="F402" s="2">
        <v>-632</v>
      </c>
      <c r="G402" s="2">
        <v>-632</v>
      </c>
      <c r="H402" s="2" t="str">
        <f t="shared" si="12"/>
        <v/>
      </c>
      <c r="J402" s="2">
        <f t="shared" si="13"/>
        <v>-632</v>
      </c>
      <c r="K402" s="2">
        <v>-264</v>
      </c>
      <c r="P402" s="2" t="s">
        <v>435</v>
      </c>
      <c r="Q402" s="2" t="s">
        <v>365</v>
      </c>
      <c r="R402" s="2" t="s">
        <v>430</v>
      </c>
    </row>
    <row r="403" spans="1:18">
      <c r="A403" s="2" t="s">
        <v>428</v>
      </c>
      <c r="B403" s="2" t="s">
        <v>69</v>
      </c>
      <c r="C403" s="2" t="s">
        <v>436</v>
      </c>
      <c r="D403" s="2">
        <v>-54</v>
      </c>
      <c r="E403" s="2">
        <v>-53</v>
      </c>
      <c r="F403" s="2">
        <v>-53</v>
      </c>
      <c r="G403" s="2">
        <v>-54</v>
      </c>
      <c r="H403" s="2" t="str">
        <f t="shared" si="12"/>
        <v/>
      </c>
      <c r="J403" s="2">
        <f t="shared" si="13"/>
        <v>-54</v>
      </c>
      <c r="K403" s="2">
        <v>-53</v>
      </c>
      <c r="L403" s="2">
        <v>-54</v>
      </c>
      <c r="M403" s="2">
        <v>-53</v>
      </c>
      <c r="N403" s="2">
        <v>-54</v>
      </c>
      <c r="O403" s="2">
        <v>-53</v>
      </c>
      <c r="Q403" s="2" t="s">
        <v>365</v>
      </c>
      <c r="R403" s="2" t="s">
        <v>430</v>
      </c>
    </row>
    <row r="404" spans="1:18">
      <c r="A404" s="2" t="s">
        <v>428</v>
      </c>
      <c r="B404" s="2" t="s">
        <v>18</v>
      </c>
      <c r="C404" s="2" t="s">
        <v>19</v>
      </c>
      <c r="D404" s="2">
        <v>26712.34</v>
      </c>
      <c r="E404" s="2">
        <v>26109</v>
      </c>
      <c r="F404" s="2">
        <v>24678.51</v>
      </c>
      <c r="G404" s="2">
        <v>16561</v>
      </c>
      <c r="H404" s="2" t="str">
        <f t="shared" si="12"/>
        <v>W</v>
      </c>
      <c r="J404" s="2">
        <f t="shared" si="13"/>
        <v>16561</v>
      </c>
      <c r="K404" s="2">
        <v>16561</v>
      </c>
      <c r="L404" s="2">
        <v>16561</v>
      </c>
      <c r="M404" s="2">
        <v>16561</v>
      </c>
      <c r="N404" s="2">
        <v>16561</v>
      </c>
      <c r="O404" s="2">
        <v>16561</v>
      </c>
      <c r="P404" s="2" t="s">
        <v>20</v>
      </c>
      <c r="Q404" s="2" t="s">
        <v>365</v>
      </c>
      <c r="R404" s="2" t="s">
        <v>430</v>
      </c>
    </row>
    <row r="405" spans="1:18">
      <c r="A405" s="2" t="s">
        <v>428</v>
      </c>
      <c r="B405" s="2" t="s">
        <v>18</v>
      </c>
      <c r="C405" s="2" t="s">
        <v>21</v>
      </c>
      <c r="D405" s="2">
        <v>107.38</v>
      </c>
      <c r="E405" s="2">
        <v>100</v>
      </c>
      <c r="F405" s="2">
        <v>113.34</v>
      </c>
      <c r="G405" s="2">
        <v>120</v>
      </c>
      <c r="H405" s="2" t="str">
        <f t="shared" si="12"/>
        <v/>
      </c>
      <c r="J405" s="2">
        <f t="shared" si="13"/>
        <v>120</v>
      </c>
      <c r="K405" s="2">
        <v>120</v>
      </c>
      <c r="L405" s="2">
        <v>120</v>
      </c>
      <c r="M405" s="2">
        <v>120</v>
      </c>
      <c r="N405" s="2">
        <v>120</v>
      </c>
      <c r="O405" s="2">
        <v>120</v>
      </c>
      <c r="P405" s="2" t="s">
        <v>22</v>
      </c>
      <c r="Q405" s="2" t="s">
        <v>365</v>
      </c>
      <c r="R405" s="2" t="s">
        <v>430</v>
      </c>
    </row>
    <row r="406" spans="1:18">
      <c r="A406" s="2" t="s">
        <v>428</v>
      </c>
      <c r="B406" s="2" t="s">
        <v>18</v>
      </c>
      <c r="C406" s="2" t="s">
        <v>23</v>
      </c>
      <c r="D406" s="2">
        <v>2148.79</v>
      </c>
      <c r="H406" s="2" t="str">
        <f t="shared" si="12"/>
        <v/>
      </c>
      <c r="J406" s="2">
        <f t="shared" si="13"/>
        <v>0</v>
      </c>
      <c r="P406" s="2" t="s">
        <v>24</v>
      </c>
      <c r="Q406" s="2" t="s">
        <v>365</v>
      </c>
      <c r="R406" s="2" t="s">
        <v>430</v>
      </c>
    </row>
    <row r="407" spans="1:18">
      <c r="A407" s="2" t="s">
        <v>428</v>
      </c>
      <c r="B407" s="2" t="s">
        <v>18</v>
      </c>
      <c r="C407" s="2" t="s">
        <v>27</v>
      </c>
      <c r="D407" s="2">
        <v>3826.46</v>
      </c>
      <c r="E407" s="2">
        <v>7680</v>
      </c>
      <c r="F407" s="2">
        <v>6941.78</v>
      </c>
      <c r="G407" s="2">
        <v>5640</v>
      </c>
      <c r="H407" s="2" t="str">
        <f t="shared" si="12"/>
        <v>W</v>
      </c>
      <c r="J407" s="2">
        <f t="shared" si="13"/>
        <v>5640</v>
      </c>
      <c r="K407" s="2">
        <v>5640</v>
      </c>
      <c r="L407" s="2">
        <v>5640</v>
      </c>
      <c r="M407" s="2">
        <v>5640</v>
      </c>
      <c r="N407" s="2">
        <v>5640</v>
      </c>
      <c r="O407" s="2">
        <v>5640</v>
      </c>
      <c r="P407" s="2" t="s">
        <v>20</v>
      </c>
      <c r="Q407" s="2" t="s">
        <v>365</v>
      </c>
      <c r="R407" s="2" t="s">
        <v>430</v>
      </c>
    </row>
    <row r="408" spans="1:18">
      <c r="A408" s="2" t="s">
        <v>428</v>
      </c>
      <c r="B408" s="2" t="s">
        <v>18</v>
      </c>
      <c r="C408" s="2" t="s">
        <v>29</v>
      </c>
      <c r="D408" s="2">
        <v>927.97</v>
      </c>
      <c r="H408" s="2" t="str">
        <f t="shared" si="12"/>
        <v/>
      </c>
      <c r="J408" s="2">
        <f t="shared" si="13"/>
        <v>0</v>
      </c>
      <c r="Q408" s="2" t="s">
        <v>365</v>
      </c>
      <c r="R408" s="2" t="s">
        <v>430</v>
      </c>
    </row>
    <row r="409" spans="1:18">
      <c r="A409" s="2" t="s">
        <v>428</v>
      </c>
      <c r="B409" s="2" t="s">
        <v>18</v>
      </c>
      <c r="C409" s="2" t="s">
        <v>31</v>
      </c>
      <c r="D409" s="2">
        <v>5402.33</v>
      </c>
      <c r="E409" s="2">
        <v>5569</v>
      </c>
      <c r="F409" s="2">
        <v>5049.63</v>
      </c>
      <c r="G409" s="2">
        <v>5529</v>
      </c>
      <c r="H409" s="2" t="str">
        <f t="shared" si="12"/>
        <v/>
      </c>
      <c r="J409" s="2">
        <f t="shared" si="13"/>
        <v>5529</v>
      </c>
      <c r="K409" s="2">
        <v>3562</v>
      </c>
      <c r="L409" s="2">
        <v>3562</v>
      </c>
      <c r="M409" s="2">
        <v>3562</v>
      </c>
      <c r="N409" s="2">
        <v>3562</v>
      </c>
      <c r="O409" s="2">
        <v>3562</v>
      </c>
      <c r="P409" s="2" t="s">
        <v>20</v>
      </c>
      <c r="Q409" s="2" t="s">
        <v>365</v>
      </c>
      <c r="R409" s="2" t="s">
        <v>430</v>
      </c>
    </row>
    <row r="410" spans="1:18">
      <c r="A410" s="2" t="s">
        <v>428</v>
      </c>
      <c r="B410" s="2" t="s">
        <v>18</v>
      </c>
      <c r="C410" s="2" t="s">
        <v>118</v>
      </c>
      <c r="D410" s="2">
        <v>2521.62</v>
      </c>
      <c r="E410" s="2">
        <v>2550</v>
      </c>
      <c r="F410" s="2">
        <v>2770.93</v>
      </c>
      <c r="G410" s="2">
        <v>2800</v>
      </c>
      <c r="H410" s="2" t="str">
        <f t="shared" si="12"/>
        <v/>
      </c>
      <c r="J410" s="2">
        <f t="shared" si="13"/>
        <v>2800</v>
      </c>
      <c r="K410" s="2">
        <v>2800</v>
      </c>
      <c r="L410" s="2">
        <v>2800</v>
      </c>
      <c r="M410" s="2">
        <v>2800</v>
      </c>
      <c r="N410" s="2">
        <v>2800</v>
      </c>
      <c r="O410" s="2">
        <v>2800</v>
      </c>
      <c r="P410" s="2" t="s">
        <v>437</v>
      </c>
      <c r="Q410" s="2" t="s">
        <v>365</v>
      </c>
      <c r="R410" s="2" t="s">
        <v>430</v>
      </c>
    </row>
    <row r="411" spans="1:18">
      <c r="A411" s="2" t="s">
        <v>428</v>
      </c>
      <c r="B411" s="2" t="s">
        <v>36</v>
      </c>
      <c r="C411" s="2" t="s">
        <v>41</v>
      </c>
      <c r="D411" s="2">
        <v>2102.0300000000002</v>
      </c>
      <c r="E411" s="2">
        <v>2112</v>
      </c>
      <c r="F411" s="2">
        <v>2014.37</v>
      </c>
      <c r="G411" s="2">
        <v>1326</v>
      </c>
      <c r="H411" s="2" t="str">
        <f t="shared" si="12"/>
        <v/>
      </c>
      <c r="J411" s="2">
        <f t="shared" si="13"/>
        <v>1326</v>
      </c>
      <c r="K411" s="2">
        <v>1326</v>
      </c>
      <c r="L411" s="2">
        <v>1326</v>
      </c>
      <c r="M411" s="2">
        <v>1326</v>
      </c>
      <c r="N411" s="2">
        <v>1326</v>
      </c>
      <c r="O411" s="2">
        <v>1326</v>
      </c>
      <c r="P411" s="2" t="s">
        <v>20</v>
      </c>
      <c r="Q411" s="2" t="s">
        <v>365</v>
      </c>
      <c r="R411" s="2" t="s">
        <v>430</v>
      </c>
    </row>
    <row r="412" spans="1:18">
      <c r="A412" s="2" t="s">
        <v>428</v>
      </c>
      <c r="B412" s="2" t="s">
        <v>42</v>
      </c>
      <c r="C412" s="2" t="s">
        <v>43</v>
      </c>
      <c r="D412" s="2">
        <v>546.47</v>
      </c>
      <c r="E412" s="2">
        <v>800</v>
      </c>
      <c r="F412" s="2">
        <v>76.78</v>
      </c>
      <c r="G412" s="2">
        <v>800</v>
      </c>
      <c r="H412" s="2" t="str">
        <f t="shared" si="12"/>
        <v/>
      </c>
      <c r="J412" s="2">
        <f t="shared" si="13"/>
        <v>800</v>
      </c>
      <c r="K412" s="2">
        <v>800</v>
      </c>
      <c r="L412" s="2">
        <v>800</v>
      </c>
      <c r="M412" s="2">
        <v>800</v>
      </c>
      <c r="N412" s="2">
        <v>800</v>
      </c>
      <c r="O412" s="2">
        <v>800</v>
      </c>
      <c r="P412" s="2" t="s">
        <v>438</v>
      </c>
      <c r="Q412" s="2" t="s">
        <v>365</v>
      </c>
      <c r="R412" s="2" t="s">
        <v>430</v>
      </c>
    </row>
    <row r="413" spans="1:18">
      <c r="A413" s="2" t="s">
        <v>428</v>
      </c>
      <c r="B413" s="2" t="s">
        <v>42</v>
      </c>
      <c r="C413" s="2" t="s">
        <v>439</v>
      </c>
      <c r="E413" s="2">
        <v>400</v>
      </c>
      <c r="G413" s="2">
        <v>400</v>
      </c>
      <c r="H413" s="2" t="str">
        <f t="shared" si="12"/>
        <v/>
      </c>
      <c r="J413" s="2">
        <f t="shared" si="13"/>
        <v>400</v>
      </c>
      <c r="K413" s="2">
        <v>400</v>
      </c>
      <c r="L413" s="2">
        <v>400</v>
      </c>
      <c r="M413" s="2">
        <v>400</v>
      </c>
      <c r="N413" s="2">
        <v>400</v>
      </c>
      <c r="O413" s="2">
        <v>400</v>
      </c>
      <c r="P413" s="2" t="s">
        <v>440</v>
      </c>
      <c r="Q413" s="2" t="s">
        <v>365</v>
      </c>
      <c r="R413" s="2" t="s">
        <v>430</v>
      </c>
    </row>
    <row r="414" spans="1:18">
      <c r="A414" s="2" t="s">
        <v>428</v>
      </c>
      <c r="B414" s="2" t="s">
        <v>42</v>
      </c>
      <c r="C414" s="2" t="s">
        <v>297</v>
      </c>
      <c r="D414" s="2">
        <v>154.36000000000001</v>
      </c>
      <c r="E414" s="2">
        <v>400</v>
      </c>
      <c r="G414" s="2">
        <v>400</v>
      </c>
      <c r="H414" s="2" t="str">
        <f t="shared" si="12"/>
        <v/>
      </c>
      <c r="J414" s="2">
        <f t="shared" si="13"/>
        <v>400</v>
      </c>
      <c r="K414" s="2">
        <v>400</v>
      </c>
      <c r="L414" s="2">
        <v>400</v>
      </c>
      <c r="M414" s="2">
        <v>400</v>
      </c>
      <c r="N414" s="2">
        <v>400</v>
      </c>
      <c r="O414" s="2">
        <v>400</v>
      </c>
      <c r="P414" s="2" t="s">
        <v>441</v>
      </c>
      <c r="Q414" s="2" t="s">
        <v>365</v>
      </c>
      <c r="R414" s="2" t="s">
        <v>430</v>
      </c>
    </row>
    <row r="415" spans="1:18">
      <c r="A415" s="2" t="s">
        <v>428</v>
      </c>
      <c r="B415" s="2" t="s">
        <v>42</v>
      </c>
      <c r="C415" s="2" t="s">
        <v>186</v>
      </c>
      <c r="D415" s="2">
        <v>6344.65</v>
      </c>
      <c r="E415" s="2">
        <v>7800</v>
      </c>
      <c r="F415" s="2">
        <v>7368.39</v>
      </c>
      <c r="G415" s="2">
        <v>7800</v>
      </c>
      <c r="H415" s="2" t="str">
        <f t="shared" si="12"/>
        <v/>
      </c>
      <c r="J415" s="2">
        <f t="shared" si="13"/>
        <v>7800</v>
      </c>
      <c r="K415" s="2">
        <v>7800</v>
      </c>
      <c r="L415" s="2">
        <v>7800</v>
      </c>
      <c r="M415" s="2">
        <v>7800</v>
      </c>
      <c r="N415" s="2">
        <v>7800</v>
      </c>
      <c r="O415" s="2">
        <v>7800</v>
      </c>
      <c r="P415" s="2" t="s">
        <v>442</v>
      </c>
      <c r="Q415" s="2" t="s">
        <v>365</v>
      </c>
      <c r="R415" s="2" t="s">
        <v>430</v>
      </c>
    </row>
    <row r="416" spans="1:18">
      <c r="A416" s="2" t="s">
        <v>428</v>
      </c>
      <c r="B416" s="2" t="s">
        <v>42</v>
      </c>
      <c r="C416" s="2" t="s">
        <v>188</v>
      </c>
      <c r="D416" s="2">
        <v>8530.84</v>
      </c>
      <c r="E416" s="2">
        <v>14400</v>
      </c>
      <c r="F416" s="2">
        <v>13046.57</v>
      </c>
      <c r="G416" s="2">
        <v>14400</v>
      </c>
      <c r="H416" s="2" t="str">
        <f t="shared" si="12"/>
        <v/>
      </c>
      <c r="J416" s="2">
        <f t="shared" si="13"/>
        <v>14400</v>
      </c>
      <c r="K416" s="2">
        <v>14400</v>
      </c>
      <c r="L416" s="2">
        <v>14400</v>
      </c>
      <c r="M416" s="2">
        <v>14400</v>
      </c>
      <c r="N416" s="2">
        <v>14400</v>
      </c>
      <c r="O416" s="2">
        <v>14400</v>
      </c>
      <c r="P416" s="2" t="s">
        <v>443</v>
      </c>
      <c r="Q416" s="2" t="s">
        <v>365</v>
      </c>
      <c r="R416" s="2" t="s">
        <v>430</v>
      </c>
    </row>
    <row r="417" spans="1:18">
      <c r="A417" s="2" t="s">
        <v>428</v>
      </c>
      <c r="B417" s="2" t="s">
        <v>42</v>
      </c>
      <c r="C417" s="2" t="s">
        <v>300</v>
      </c>
      <c r="D417" s="2">
        <v>2257.52</v>
      </c>
      <c r="E417" s="2">
        <v>4000</v>
      </c>
      <c r="F417" s="2">
        <v>1717.95</v>
      </c>
      <c r="G417" s="2">
        <v>3000</v>
      </c>
      <c r="H417" s="2" t="str">
        <f t="shared" si="12"/>
        <v/>
      </c>
      <c r="J417" s="2">
        <f t="shared" si="13"/>
        <v>3000</v>
      </c>
      <c r="K417" s="2">
        <v>3000</v>
      </c>
      <c r="L417" s="2">
        <v>3000</v>
      </c>
      <c r="M417" s="2">
        <v>3000</v>
      </c>
      <c r="N417" s="2">
        <v>3000</v>
      </c>
      <c r="O417" s="2">
        <v>3000</v>
      </c>
      <c r="P417" s="2" t="s">
        <v>444</v>
      </c>
      <c r="Q417" s="2" t="s">
        <v>365</v>
      </c>
      <c r="R417" s="2" t="s">
        <v>430</v>
      </c>
    </row>
    <row r="418" spans="1:18">
      <c r="A418" s="2" t="s">
        <v>428</v>
      </c>
      <c r="B418" s="2" t="s">
        <v>42</v>
      </c>
      <c r="C418" s="2" t="s">
        <v>190</v>
      </c>
      <c r="D418" s="2">
        <v>387.31</v>
      </c>
      <c r="E418" s="2">
        <v>400</v>
      </c>
      <c r="F418" s="2">
        <v>387.31</v>
      </c>
      <c r="G418" s="2">
        <v>410</v>
      </c>
      <c r="H418" s="2" t="str">
        <f t="shared" si="12"/>
        <v/>
      </c>
      <c r="J418" s="2">
        <f t="shared" si="13"/>
        <v>410</v>
      </c>
      <c r="K418" s="2">
        <v>410</v>
      </c>
      <c r="L418" s="2">
        <v>410</v>
      </c>
      <c r="M418" s="2">
        <v>410</v>
      </c>
      <c r="N418" s="2">
        <v>410</v>
      </c>
      <c r="O418" s="2">
        <v>40</v>
      </c>
      <c r="P418" s="2" t="s">
        <v>445</v>
      </c>
      <c r="Q418" s="2" t="s">
        <v>365</v>
      </c>
      <c r="R418" s="2" t="s">
        <v>430</v>
      </c>
    </row>
    <row r="419" spans="1:18">
      <c r="A419" s="2" t="s">
        <v>428</v>
      </c>
      <c r="B419" s="2" t="s">
        <v>42</v>
      </c>
      <c r="C419" s="2" t="s">
        <v>192</v>
      </c>
      <c r="D419" s="2">
        <v>474.32</v>
      </c>
      <c r="E419" s="2">
        <v>490</v>
      </c>
      <c r="F419" s="2">
        <v>474.32</v>
      </c>
      <c r="G419" s="2">
        <v>490</v>
      </c>
      <c r="H419" s="2" t="str">
        <f t="shared" si="12"/>
        <v/>
      </c>
      <c r="J419" s="2">
        <f t="shared" si="13"/>
        <v>490</v>
      </c>
      <c r="K419" s="2">
        <v>490</v>
      </c>
      <c r="L419" s="2">
        <v>490</v>
      </c>
      <c r="M419" s="2">
        <v>490</v>
      </c>
      <c r="N419" s="2">
        <v>490</v>
      </c>
      <c r="O419" s="2">
        <v>490</v>
      </c>
      <c r="P419" s="2" t="s">
        <v>445</v>
      </c>
      <c r="Q419" s="2" t="s">
        <v>365</v>
      </c>
      <c r="R419" s="2" t="s">
        <v>430</v>
      </c>
    </row>
    <row r="420" spans="1:18">
      <c r="A420" s="2" t="s">
        <v>428</v>
      </c>
      <c r="B420" s="2" t="s">
        <v>42</v>
      </c>
      <c r="C420" s="2" t="s">
        <v>193</v>
      </c>
      <c r="D420" s="2">
        <v>19.05</v>
      </c>
      <c r="E420" s="2">
        <v>1000</v>
      </c>
      <c r="F420" s="2">
        <v>1256.1300000000001</v>
      </c>
      <c r="G420" s="2">
        <v>1700</v>
      </c>
      <c r="H420" s="2" t="str">
        <f t="shared" si="12"/>
        <v/>
      </c>
      <c r="J420" s="2">
        <f t="shared" si="13"/>
        <v>1700</v>
      </c>
      <c r="P420" s="2" t="s">
        <v>446</v>
      </c>
      <c r="Q420" s="2" t="s">
        <v>365</v>
      </c>
      <c r="R420" s="2" t="s">
        <v>430</v>
      </c>
    </row>
    <row r="421" spans="1:18">
      <c r="A421" s="2" t="s">
        <v>428</v>
      </c>
      <c r="B421" s="2" t="s">
        <v>42</v>
      </c>
      <c r="C421" s="2" t="s">
        <v>195</v>
      </c>
      <c r="D421" s="2">
        <v>402.4</v>
      </c>
      <c r="E421" s="2">
        <v>1000</v>
      </c>
      <c r="F421" s="2">
        <v>105</v>
      </c>
      <c r="H421" s="2" t="str">
        <f t="shared" si="12"/>
        <v/>
      </c>
      <c r="J421" s="2">
        <f t="shared" si="13"/>
        <v>0</v>
      </c>
      <c r="P421" s="2" t="s">
        <v>447</v>
      </c>
      <c r="Q421" s="2" t="s">
        <v>365</v>
      </c>
      <c r="R421" s="2" t="s">
        <v>430</v>
      </c>
    </row>
    <row r="422" spans="1:18">
      <c r="A422" s="2" t="s">
        <v>428</v>
      </c>
      <c r="B422" s="2" t="s">
        <v>42</v>
      </c>
      <c r="C422" s="2" t="s">
        <v>45</v>
      </c>
      <c r="D422" s="2">
        <v>2679.94</v>
      </c>
      <c r="E422" s="2">
        <v>4000</v>
      </c>
      <c r="F422" s="2">
        <v>7588.68</v>
      </c>
      <c r="G422" s="2">
        <v>10000</v>
      </c>
      <c r="H422" s="2" t="str">
        <f t="shared" si="12"/>
        <v>W</v>
      </c>
      <c r="J422" s="2">
        <f t="shared" si="13"/>
        <v>10000</v>
      </c>
      <c r="K422" s="2">
        <v>5000</v>
      </c>
      <c r="L422" s="2">
        <v>5000</v>
      </c>
      <c r="M422" s="2">
        <v>5000</v>
      </c>
      <c r="N422" s="2">
        <v>5000</v>
      </c>
      <c r="O422" s="2">
        <v>5000</v>
      </c>
      <c r="P422" s="2" t="s">
        <v>448</v>
      </c>
      <c r="Q422" s="2" t="s">
        <v>365</v>
      </c>
      <c r="R422" s="2" t="s">
        <v>430</v>
      </c>
    </row>
    <row r="423" spans="1:18">
      <c r="A423" s="2" t="s">
        <v>428</v>
      </c>
      <c r="B423" s="2" t="s">
        <v>42</v>
      </c>
      <c r="C423" s="2" t="s">
        <v>308</v>
      </c>
      <c r="D423" s="2">
        <v>6506.25</v>
      </c>
      <c r="E423" s="2">
        <v>9500</v>
      </c>
      <c r="F423" s="2">
        <v>5473.7</v>
      </c>
      <c r="G423" s="2">
        <v>10000</v>
      </c>
      <c r="H423" s="2" t="str">
        <f t="shared" si="12"/>
        <v>W</v>
      </c>
      <c r="J423" s="2">
        <f t="shared" si="13"/>
        <v>10000</v>
      </c>
      <c r="K423" s="2">
        <v>10000</v>
      </c>
      <c r="L423" s="2">
        <v>10000</v>
      </c>
      <c r="M423" s="2">
        <v>10000</v>
      </c>
      <c r="N423" s="2">
        <v>10000</v>
      </c>
      <c r="O423" s="2">
        <v>10000</v>
      </c>
      <c r="P423" s="2" t="s">
        <v>449</v>
      </c>
      <c r="Q423" s="2" t="s">
        <v>365</v>
      </c>
      <c r="R423" s="2" t="s">
        <v>430</v>
      </c>
    </row>
    <row r="424" spans="1:18">
      <c r="A424" s="2" t="s">
        <v>428</v>
      </c>
      <c r="B424" s="2" t="s">
        <v>42</v>
      </c>
      <c r="C424" s="2" t="s">
        <v>198</v>
      </c>
      <c r="D424" s="2">
        <v>34.36</v>
      </c>
      <c r="E424" s="2">
        <v>150</v>
      </c>
      <c r="F424" s="2">
        <v>136.69</v>
      </c>
      <c r="G424" s="2">
        <v>150</v>
      </c>
      <c r="H424" s="2" t="str">
        <f t="shared" si="12"/>
        <v/>
      </c>
      <c r="J424" s="2">
        <f t="shared" si="13"/>
        <v>150</v>
      </c>
      <c r="K424" s="2">
        <v>150</v>
      </c>
      <c r="L424" s="2">
        <v>150</v>
      </c>
      <c r="M424" s="2">
        <v>150</v>
      </c>
      <c r="N424" s="2">
        <v>150</v>
      </c>
      <c r="O424" s="2">
        <v>150</v>
      </c>
      <c r="P424" s="2" t="s">
        <v>440</v>
      </c>
      <c r="Q424" s="2" t="s">
        <v>365</v>
      </c>
      <c r="R424" s="2" t="s">
        <v>430</v>
      </c>
    </row>
    <row r="425" spans="1:18">
      <c r="A425" s="2" t="s">
        <v>428</v>
      </c>
      <c r="B425" s="2" t="s">
        <v>42</v>
      </c>
      <c r="C425" s="2" t="s">
        <v>97</v>
      </c>
      <c r="E425" s="2">
        <v>100</v>
      </c>
      <c r="G425" s="2">
        <v>100</v>
      </c>
      <c r="H425" s="2" t="str">
        <f t="shared" si="12"/>
        <v/>
      </c>
      <c r="J425" s="2">
        <f t="shared" si="13"/>
        <v>100</v>
      </c>
      <c r="K425" s="2">
        <v>100</v>
      </c>
      <c r="L425" s="2">
        <v>100</v>
      </c>
      <c r="M425" s="2">
        <v>100</v>
      </c>
      <c r="N425" s="2">
        <v>100</v>
      </c>
      <c r="O425" s="2">
        <v>100</v>
      </c>
      <c r="P425" s="2" t="s">
        <v>450</v>
      </c>
      <c r="Q425" s="2" t="s">
        <v>365</v>
      </c>
      <c r="R425" s="2" t="s">
        <v>430</v>
      </c>
    </row>
    <row r="426" spans="1:18">
      <c r="A426" s="2" t="s">
        <v>428</v>
      </c>
      <c r="B426" s="2" t="s">
        <v>42</v>
      </c>
      <c r="C426" s="2" t="s">
        <v>370</v>
      </c>
      <c r="D426" s="2">
        <v>6570</v>
      </c>
      <c r="E426" s="2">
        <v>7020</v>
      </c>
      <c r="F426" s="2">
        <v>6840</v>
      </c>
      <c r="G426" s="2">
        <v>6840</v>
      </c>
      <c r="H426" s="2" t="str">
        <f t="shared" si="12"/>
        <v/>
      </c>
      <c r="J426" s="2">
        <f t="shared" si="13"/>
        <v>6840</v>
      </c>
      <c r="K426" s="2">
        <v>6840</v>
      </c>
      <c r="L426" s="2">
        <v>6840</v>
      </c>
      <c r="M426" s="2">
        <v>6840</v>
      </c>
      <c r="N426" s="2">
        <v>6840</v>
      </c>
      <c r="O426" s="2">
        <v>6840</v>
      </c>
      <c r="P426" s="2" t="s">
        <v>451</v>
      </c>
      <c r="Q426" s="2" t="s">
        <v>365</v>
      </c>
      <c r="R426" s="2" t="s">
        <v>430</v>
      </c>
    </row>
    <row r="427" spans="1:18">
      <c r="A427" s="2" t="s">
        <v>428</v>
      </c>
      <c r="B427" s="2" t="s">
        <v>42</v>
      </c>
      <c r="C427" s="2" t="s">
        <v>201</v>
      </c>
      <c r="D427" s="2">
        <v>37770.959999999999</v>
      </c>
      <c r="E427" s="2">
        <v>5000</v>
      </c>
      <c r="F427" s="2">
        <v>9726.23</v>
      </c>
      <c r="G427" s="2">
        <v>40350</v>
      </c>
      <c r="H427" s="2" t="str">
        <f t="shared" si="12"/>
        <v>W</v>
      </c>
      <c r="J427" s="2">
        <f t="shared" si="13"/>
        <v>40350</v>
      </c>
      <c r="K427" s="2">
        <v>5000</v>
      </c>
      <c r="L427" s="2">
        <v>5000</v>
      </c>
      <c r="M427" s="2">
        <v>5000</v>
      </c>
      <c r="N427" s="2">
        <v>5000</v>
      </c>
      <c r="O427" s="2">
        <v>5000</v>
      </c>
      <c r="P427" s="2" t="s">
        <v>452</v>
      </c>
      <c r="Q427" s="2" t="s">
        <v>365</v>
      </c>
      <c r="R427" s="2" t="s">
        <v>430</v>
      </c>
    </row>
    <row r="428" spans="1:18">
      <c r="A428" s="2" t="s">
        <v>428</v>
      </c>
      <c r="B428" s="2" t="s">
        <v>42</v>
      </c>
      <c r="C428" s="2" t="s">
        <v>203</v>
      </c>
      <c r="F428" s="2">
        <v>405.79</v>
      </c>
      <c r="H428" s="2" t="str">
        <f t="shared" si="12"/>
        <v/>
      </c>
      <c r="J428" s="2">
        <f t="shared" si="13"/>
        <v>0</v>
      </c>
      <c r="Q428" s="2" t="s">
        <v>365</v>
      </c>
      <c r="R428" s="2" t="s">
        <v>430</v>
      </c>
    </row>
    <row r="429" spans="1:18">
      <c r="A429" s="2" t="s">
        <v>428</v>
      </c>
      <c r="B429" s="2" t="s">
        <v>42</v>
      </c>
      <c r="C429" s="2" t="s">
        <v>316</v>
      </c>
      <c r="D429" s="2">
        <v>55.26</v>
      </c>
      <c r="H429" s="2" t="str">
        <f t="shared" si="12"/>
        <v/>
      </c>
      <c r="J429" s="2">
        <f t="shared" si="13"/>
        <v>0</v>
      </c>
      <c r="P429" s="2" t="s">
        <v>453</v>
      </c>
      <c r="Q429" s="2" t="s">
        <v>365</v>
      </c>
      <c r="R429" s="2" t="s">
        <v>430</v>
      </c>
    </row>
    <row r="430" spans="1:18">
      <c r="A430" s="2" t="s">
        <v>428</v>
      </c>
      <c r="B430" s="2" t="s">
        <v>42</v>
      </c>
      <c r="C430" s="2" t="s">
        <v>318</v>
      </c>
      <c r="D430" s="2">
        <v>6846.27</v>
      </c>
      <c r="E430" s="2">
        <v>10100</v>
      </c>
      <c r="F430" s="2">
        <v>9733.84</v>
      </c>
      <c r="G430" s="2">
        <v>12000</v>
      </c>
      <c r="H430" s="2" t="str">
        <f t="shared" si="12"/>
        <v>W</v>
      </c>
      <c r="J430" s="2">
        <f t="shared" si="13"/>
        <v>12000</v>
      </c>
      <c r="K430" s="2">
        <v>12000</v>
      </c>
      <c r="L430" s="2">
        <v>12000</v>
      </c>
      <c r="M430" s="2">
        <v>12000</v>
      </c>
      <c r="N430" s="2">
        <v>12000</v>
      </c>
      <c r="O430" s="2">
        <v>1200</v>
      </c>
      <c r="P430" s="2" t="s">
        <v>454</v>
      </c>
      <c r="Q430" s="2" t="s">
        <v>365</v>
      </c>
      <c r="R430" s="2" t="s">
        <v>430</v>
      </c>
    </row>
    <row r="431" spans="1:18">
      <c r="A431" s="2" t="s">
        <v>428</v>
      </c>
      <c r="B431" s="2" t="s">
        <v>42</v>
      </c>
      <c r="C431" s="2" t="s">
        <v>124</v>
      </c>
      <c r="D431" s="2">
        <v>18225.599999999999</v>
      </c>
      <c r="E431" s="2">
        <v>26500</v>
      </c>
      <c r="F431" s="2">
        <v>27687.25</v>
      </c>
      <c r="G431" s="2">
        <v>31000</v>
      </c>
      <c r="H431" s="2" t="str">
        <f t="shared" si="12"/>
        <v>W</v>
      </c>
      <c r="J431" s="2">
        <f t="shared" si="13"/>
        <v>31000</v>
      </c>
      <c r="K431" s="2">
        <v>31000</v>
      </c>
      <c r="L431" s="2">
        <v>31000</v>
      </c>
      <c r="M431" s="2">
        <v>31000</v>
      </c>
      <c r="N431" s="2">
        <v>31000</v>
      </c>
      <c r="O431" s="2">
        <v>31000</v>
      </c>
      <c r="P431" s="2" t="s">
        <v>455</v>
      </c>
      <c r="Q431" s="2" t="s">
        <v>365</v>
      </c>
      <c r="R431" s="2" t="s">
        <v>430</v>
      </c>
    </row>
    <row r="432" spans="1:18">
      <c r="A432" s="2" t="s">
        <v>428</v>
      </c>
      <c r="B432" s="2" t="s">
        <v>42</v>
      </c>
      <c r="C432" s="2" t="s">
        <v>126</v>
      </c>
      <c r="D432" s="2">
        <v>1211.24</v>
      </c>
      <c r="E432" s="2">
        <v>3300</v>
      </c>
      <c r="F432" s="2">
        <v>2139.0300000000002</v>
      </c>
      <c r="G432" s="2">
        <v>3300</v>
      </c>
      <c r="H432" s="2" t="str">
        <f t="shared" si="12"/>
        <v/>
      </c>
      <c r="J432" s="2">
        <f t="shared" si="13"/>
        <v>3300</v>
      </c>
      <c r="K432" s="2">
        <v>3300</v>
      </c>
      <c r="L432" s="2">
        <v>3300</v>
      </c>
      <c r="M432" s="2">
        <v>3300</v>
      </c>
      <c r="N432" s="2">
        <v>3300</v>
      </c>
      <c r="O432" s="2">
        <v>3300</v>
      </c>
      <c r="P432" s="2" t="s">
        <v>456</v>
      </c>
      <c r="Q432" s="2" t="s">
        <v>365</v>
      </c>
      <c r="R432" s="2" t="s">
        <v>430</v>
      </c>
    </row>
    <row r="433" spans="1:18">
      <c r="A433" s="2" t="s">
        <v>428</v>
      </c>
      <c r="B433" s="2" t="s">
        <v>42</v>
      </c>
      <c r="C433" s="2" t="s">
        <v>208</v>
      </c>
      <c r="D433" s="2">
        <v>1009.32</v>
      </c>
      <c r="E433" s="2">
        <v>1150</v>
      </c>
      <c r="F433" s="2">
        <v>2046.81</v>
      </c>
      <c r="G433" s="2">
        <v>1150</v>
      </c>
      <c r="H433" s="2" t="str">
        <f t="shared" si="12"/>
        <v/>
      </c>
      <c r="J433" s="2">
        <f t="shared" si="13"/>
        <v>1150</v>
      </c>
      <c r="K433" s="2">
        <v>1150</v>
      </c>
      <c r="L433" s="2">
        <v>1150</v>
      </c>
      <c r="M433" s="2">
        <v>1150</v>
      </c>
      <c r="N433" s="2">
        <v>1150</v>
      </c>
      <c r="O433" s="2">
        <v>1150</v>
      </c>
      <c r="P433" s="2" t="s">
        <v>457</v>
      </c>
      <c r="Q433" s="2" t="s">
        <v>365</v>
      </c>
      <c r="R433" s="2" t="s">
        <v>430</v>
      </c>
    </row>
    <row r="434" spans="1:18">
      <c r="A434" s="2" t="s">
        <v>428</v>
      </c>
      <c r="B434" s="2" t="s">
        <v>42</v>
      </c>
      <c r="C434" s="2" t="s">
        <v>210</v>
      </c>
      <c r="D434" s="2">
        <v>3399.72</v>
      </c>
      <c r="E434" s="2">
        <v>5100</v>
      </c>
      <c r="F434" s="2">
        <v>5144.76</v>
      </c>
      <c r="G434" s="2">
        <v>5100</v>
      </c>
      <c r="H434" s="2" t="str">
        <f t="shared" si="12"/>
        <v/>
      </c>
      <c r="J434" s="2">
        <f t="shared" si="13"/>
        <v>5100</v>
      </c>
      <c r="K434" s="2">
        <v>5100</v>
      </c>
      <c r="L434" s="2">
        <v>5100</v>
      </c>
      <c r="M434" s="2">
        <v>5100</v>
      </c>
      <c r="N434" s="2">
        <v>5100</v>
      </c>
      <c r="O434" s="2">
        <v>5100</v>
      </c>
      <c r="P434" s="2" t="s">
        <v>458</v>
      </c>
      <c r="Q434" s="2" t="s">
        <v>365</v>
      </c>
      <c r="R434" s="2" t="s">
        <v>430</v>
      </c>
    </row>
    <row r="435" spans="1:18">
      <c r="A435" s="2" t="s">
        <v>428</v>
      </c>
      <c r="B435" s="2" t="s">
        <v>42</v>
      </c>
      <c r="C435" s="2" t="s">
        <v>128</v>
      </c>
      <c r="D435" s="2">
        <v>517.38</v>
      </c>
      <c r="E435" s="2">
        <v>2200</v>
      </c>
      <c r="F435" s="2">
        <v>2037.57</v>
      </c>
      <c r="G435" s="2">
        <v>2200</v>
      </c>
      <c r="H435" s="2" t="str">
        <f t="shared" si="12"/>
        <v/>
      </c>
      <c r="J435" s="2">
        <f t="shared" si="13"/>
        <v>2200</v>
      </c>
      <c r="K435" s="2">
        <v>2200</v>
      </c>
      <c r="L435" s="2">
        <v>2200</v>
      </c>
      <c r="M435" s="2">
        <v>2200</v>
      </c>
      <c r="N435" s="2">
        <v>2200</v>
      </c>
      <c r="O435" s="2">
        <v>2200</v>
      </c>
      <c r="P435" s="2" t="s">
        <v>459</v>
      </c>
      <c r="Q435" s="2" t="s">
        <v>365</v>
      </c>
      <c r="R435" s="2" t="s">
        <v>430</v>
      </c>
    </row>
    <row r="436" spans="1:18">
      <c r="A436" s="2" t="s">
        <v>428</v>
      </c>
      <c r="B436" s="2" t="s">
        <v>42</v>
      </c>
      <c r="C436" s="2" t="s">
        <v>77</v>
      </c>
      <c r="D436" s="2">
        <v>100</v>
      </c>
      <c r="E436" s="2">
        <v>100</v>
      </c>
      <c r="F436" s="2">
        <v>100</v>
      </c>
      <c r="G436" s="2">
        <v>100</v>
      </c>
      <c r="H436" s="2" t="str">
        <f t="shared" si="12"/>
        <v/>
      </c>
      <c r="J436" s="2">
        <f t="shared" si="13"/>
        <v>100</v>
      </c>
      <c r="K436" s="2">
        <v>100</v>
      </c>
      <c r="L436" s="2">
        <v>100</v>
      </c>
      <c r="M436" s="2">
        <v>100</v>
      </c>
      <c r="N436" s="2">
        <v>100</v>
      </c>
      <c r="O436" s="2">
        <v>100</v>
      </c>
      <c r="P436" s="2" t="s">
        <v>460</v>
      </c>
      <c r="Q436" s="2" t="s">
        <v>365</v>
      </c>
      <c r="R436" s="2" t="s">
        <v>430</v>
      </c>
    </row>
    <row r="437" spans="1:18">
      <c r="A437" s="2" t="s">
        <v>428</v>
      </c>
      <c r="B437" s="2" t="s">
        <v>42</v>
      </c>
      <c r="C437" s="2" t="s">
        <v>46</v>
      </c>
      <c r="D437" s="2">
        <v>523.69000000000005</v>
      </c>
      <c r="E437" s="2">
        <v>1150</v>
      </c>
      <c r="F437" s="2">
        <v>412.69</v>
      </c>
      <c r="G437" s="2">
        <v>1300</v>
      </c>
      <c r="H437" s="2" t="str">
        <f t="shared" si="12"/>
        <v/>
      </c>
      <c r="J437" s="2">
        <f t="shared" si="13"/>
        <v>1300</v>
      </c>
      <c r="K437" s="2">
        <v>1300</v>
      </c>
      <c r="L437" s="2">
        <v>1300</v>
      </c>
      <c r="M437" s="2">
        <v>1300</v>
      </c>
      <c r="N437" s="2">
        <v>1300</v>
      </c>
      <c r="O437" s="2">
        <v>1300</v>
      </c>
      <c r="P437" s="2" t="s">
        <v>461</v>
      </c>
      <c r="Q437" s="2" t="s">
        <v>365</v>
      </c>
      <c r="R437" s="2" t="s">
        <v>430</v>
      </c>
    </row>
    <row r="438" spans="1:18">
      <c r="A438" s="2" t="s">
        <v>428</v>
      </c>
      <c r="B438" s="2" t="s">
        <v>42</v>
      </c>
      <c r="C438" s="2" t="s">
        <v>132</v>
      </c>
      <c r="D438" s="2">
        <v>725.74</v>
      </c>
      <c r="E438" s="2">
        <v>200</v>
      </c>
      <c r="F438" s="2">
        <v>297.83999999999997</v>
      </c>
      <c r="G438" s="2">
        <v>500</v>
      </c>
      <c r="H438" s="2" t="str">
        <f t="shared" si="12"/>
        <v/>
      </c>
      <c r="J438" s="2">
        <f t="shared" si="13"/>
        <v>500</v>
      </c>
      <c r="K438" s="2">
        <v>500</v>
      </c>
      <c r="L438" s="2">
        <v>500</v>
      </c>
      <c r="M438" s="2">
        <v>500</v>
      </c>
      <c r="N438" s="2">
        <v>500</v>
      </c>
      <c r="O438" s="2">
        <v>500</v>
      </c>
      <c r="P438" s="2" t="s">
        <v>462</v>
      </c>
      <c r="Q438" s="2" t="s">
        <v>365</v>
      </c>
      <c r="R438" s="2" t="s">
        <v>430</v>
      </c>
    </row>
    <row r="439" spans="1:18">
      <c r="A439" s="2" t="s">
        <v>428</v>
      </c>
      <c r="B439" s="2" t="s">
        <v>42</v>
      </c>
      <c r="C439" s="2" t="s">
        <v>134</v>
      </c>
      <c r="D439" s="2">
        <v>0.51</v>
      </c>
      <c r="H439" s="2" t="str">
        <f t="shared" si="12"/>
        <v/>
      </c>
      <c r="J439" s="2">
        <f t="shared" si="13"/>
        <v>0</v>
      </c>
      <c r="P439" s="2" t="s">
        <v>463</v>
      </c>
      <c r="Q439" s="2" t="s">
        <v>365</v>
      </c>
      <c r="R439" s="2" t="s">
        <v>430</v>
      </c>
    </row>
    <row r="440" spans="1:18">
      <c r="A440" s="2" t="s">
        <v>428</v>
      </c>
      <c r="B440" s="2" t="s">
        <v>42</v>
      </c>
      <c r="C440" s="2" t="s">
        <v>136</v>
      </c>
      <c r="F440" s="2">
        <v>1472.63</v>
      </c>
      <c r="H440" s="2" t="str">
        <f t="shared" si="12"/>
        <v/>
      </c>
      <c r="J440" s="2">
        <f t="shared" si="13"/>
        <v>0</v>
      </c>
      <c r="P440" s="2" t="s">
        <v>464</v>
      </c>
      <c r="Q440" s="2" t="s">
        <v>365</v>
      </c>
      <c r="R440" s="2" t="s">
        <v>430</v>
      </c>
    </row>
    <row r="441" spans="1:18">
      <c r="A441" s="2" t="s">
        <v>428</v>
      </c>
      <c r="B441" s="2" t="s">
        <v>42</v>
      </c>
      <c r="C441" s="2" t="s">
        <v>138</v>
      </c>
      <c r="F441" s="2">
        <v>238</v>
      </c>
      <c r="H441" s="2" t="str">
        <f t="shared" si="12"/>
        <v/>
      </c>
      <c r="J441" s="2">
        <f t="shared" si="13"/>
        <v>0</v>
      </c>
      <c r="Q441" s="2" t="s">
        <v>365</v>
      </c>
      <c r="R441" s="2" t="s">
        <v>430</v>
      </c>
    </row>
    <row r="442" spans="1:18">
      <c r="A442" s="2" t="s">
        <v>428</v>
      </c>
      <c r="B442" s="2" t="s">
        <v>42</v>
      </c>
      <c r="C442" s="2" t="s">
        <v>81</v>
      </c>
      <c r="D442" s="2">
        <v>238.82</v>
      </c>
      <c r="E442" s="2">
        <v>250</v>
      </c>
      <c r="F442" s="2">
        <v>243.8</v>
      </c>
      <c r="G442" s="2">
        <v>250</v>
      </c>
      <c r="H442" s="2" t="str">
        <f t="shared" si="12"/>
        <v/>
      </c>
      <c r="J442" s="2">
        <f t="shared" si="13"/>
        <v>250</v>
      </c>
      <c r="K442" s="2">
        <v>250</v>
      </c>
      <c r="L442" s="2">
        <v>250</v>
      </c>
      <c r="M442" s="2">
        <v>250</v>
      </c>
      <c r="N442" s="2">
        <v>250</v>
      </c>
      <c r="O442" s="2">
        <v>250</v>
      </c>
      <c r="P442" s="2" t="s">
        <v>465</v>
      </c>
      <c r="Q442" s="2" t="s">
        <v>365</v>
      </c>
      <c r="R442" s="2" t="s">
        <v>430</v>
      </c>
    </row>
    <row r="443" spans="1:18">
      <c r="A443" s="2" t="s">
        <v>428</v>
      </c>
      <c r="B443" s="2" t="s">
        <v>42</v>
      </c>
      <c r="C443" s="2" t="s">
        <v>50</v>
      </c>
      <c r="D443" s="2">
        <v>476.99</v>
      </c>
      <c r="E443" s="2">
        <v>800</v>
      </c>
      <c r="F443" s="2">
        <v>377.96</v>
      </c>
      <c r="G443" s="2">
        <v>800</v>
      </c>
      <c r="H443" s="2" t="str">
        <f t="shared" si="12"/>
        <v/>
      </c>
      <c r="J443" s="2">
        <f t="shared" si="13"/>
        <v>800</v>
      </c>
      <c r="K443" s="2">
        <v>800</v>
      </c>
      <c r="L443" s="2">
        <v>800</v>
      </c>
      <c r="M443" s="2">
        <v>800</v>
      </c>
      <c r="N443" s="2">
        <v>800</v>
      </c>
      <c r="O443" s="2">
        <v>800</v>
      </c>
      <c r="P443" s="2" t="s">
        <v>296</v>
      </c>
      <c r="Q443" s="2" t="s">
        <v>365</v>
      </c>
      <c r="R443" s="2" t="s">
        <v>430</v>
      </c>
    </row>
    <row r="444" spans="1:18">
      <c r="A444" s="2" t="s">
        <v>428</v>
      </c>
      <c r="B444" s="2" t="s">
        <v>42</v>
      </c>
      <c r="C444" s="2" t="s">
        <v>52</v>
      </c>
      <c r="E444" s="2">
        <v>300</v>
      </c>
      <c r="G444" s="2">
        <v>300</v>
      </c>
      <c r="H444" s="2" t="str">
        <f t="shared" si="12"/>
        <v/>
      </c>
      <c r="J444" s="2">
        <f t="shared" si="13"/>
        <v>300</v>
      </c>
      <c r="K444" s="2">
        <v>300</v>
      </c>
      <c r="L444" s="2">
        <v>300</v>
      </c>
      <c r="M444" s="2">
        <v>300</v>
      </c>
      <c r="N444" s="2">
        <v>300</v>
      </c>
      <c r="O444" s="2">
        <v>300</v>
      </c>
      <c r="P444" s="2" t="s">
        <v>466</v>
      </c>
      <c r="Q444" s="2" t="s">
        <v>365</v>
      </c>
      <c r="R444" s="2" t="s">
        <v>430</v>
      </c>
    </row>
    <row r="445" spans="1:18">
      <c r="A445" s="2" t="s">
        <v>428</v>
      </c>
      <c r="B445" s="2" t="s">
        <v>42</v>
      </c>
      <c r="C445" s="2" t="s">
        <v>142</v>
      </c>
      <c r="D445" s="2">
        <v>1900.01</v>
      </c>
      <c r="E445" s="2">
        <v>2000</v>
      </c>
      <c r="F445" s="2">
        <v>2007.07</v>
      </c>
      <c r="G445" s="2">
        <v>2000</v>
      </c>
      <c r="H445" s="2" t="str">
        <f t="shared" si="12"/>
        <v/>
      </c>
      <c r="J445" s="2">
        <f t="shared" si="13"/>
        <v>2000</v>
      </c>
      <c r="K445" s="2">
        <v>2000</v>
      </c>
      <c r="L445" s="2">
        <v>2000</v>
      </c>
      <c r="M445" s="2">
        <v>2000</v>
      </c>
      <c r="N445" s="2">
        <v>2000</v>
      </c>
      <c r="O445" s="2">
        <v>2000</v>
      </c>
      <c r="P445" s="2" t="s">
        <v>296</v>
      </c>
      <c r="Q445" s="2" t="s">
        <v>365</v>
      </c>
      <c r="R445" s="2" t="s">
        <v>430</v>
      </c>
    </row>
    <row r="446" spans="1:18">
      <c r="A446" s="2" t="s">
        <v>428</v>
      </c>
      <c r="B446" s="2" t="s">
        <v>42</v>
      </c>
      <c r="C446" s="2" t="s">
        <v>54</v>
      </c>
      <c r="F446" s="2">
        <v>91.7</v>
      </c>
      <c r="H446" s="2" t="str">
        <f t="shared" si="12"/>
        <v/>
      </c>
      <c r="J446" s="2">
        <f t="shared" si="13"/>
        <v>0</v>
      </c>
      <c r="P446" s="2" t="s">
        <v>24</v>
      </c>
      <c r="Q446" s="2" t="s">
        <v>365</v>
      </c>
      <c r="R446" s="2" t="s">
        <v>430</v>
      </c>
    </row>
    <row r="447" spans="1:18">
      <c r="A447" s="2" t="s">
        <v>428</v>
      </c>
      <c r="B447" s="2" t="s">
        <v>42</v>
      </c>
      <c r="C447" s="2" t="s">
        <v>355</v>
      </c>
      <c r="D447" s="2">
        <v>420</v>
      </c>
      <c r="E447" s="2">
        <v>550</v>
      </c>
      <c r="F447" s="2">
        <v>366.88</v>
      </c>
      <c r="G447" s="2">
        <v>550</v>
      </c>
      <c r="H447" s="2" t="str">
        <f t="shared" si="12"/>
        <v/>
      </c>
      <c r="J447" s="2">
        <f t="shared" si="13"/>
        <v>550</v>
      </c>
      <c r="K447" s="2">
        <v>550</v>
      </c>
      <c r="L447" s="2">
        <v>550</v>
      </c>
      <c r="M447" s="2">
        <v>550</v>
      </c>
      <c r="N447" s="2">
        <v>550</v>
      </c>
      <c r="O447" s="2">
        <v>550</v>
      </c>
      <c r="P447" s="2" t="s">
        <v>467</v>
      </c>
      <c r="Q447" s="2" t="s">
        <v>365</v>
      </c>
      <c r="R447" s="2" t="s">
        <v>430</v>
      </c>
    </row>
    <row r="448" spans="1:18">
      <c r="A448" s="2" t="s">
        <v>428</v>
      </c>
      <c r="B448" s="2" t="s">
        <v>42</v>
      </c>
      <c r="C448" s="2" t="s">
        <v>58</v>
      </c>
      <c r="D448" s="2">
        <v>9348.6200000000008</v>
      </c>
      <c r="E448" s="2">
        <v>15000</v>
      </c>
      <c r="F448" s="2">
        <v>3659.56</v>
      </c>
      <c r="G448" s="2">
        <v>17300</v>
      </c>
      <c r="H448" s="2" t="str">
        <f t="shared" si="12"/>
        <v>W</v>
      </c>
      <c r="J448" s="2">
        <f t="shared" si="13"/>
        <v>17300</v>
      </c>
      <c r="K448" s="2">
        <v>12500</v>
      </c>
      <c r="L448" s="2">
        <v>10000</v>
      </c>
      <c r="M448" s="2">
        <v>12500</v>
      </c>
      <c r="N448" s="2">
        <v>10000</v>
      </c>
      <c r="O448" s="2">
        <v>12500</v>
      </c>
      <c r="P448" s="2" t="s">
        <v>468</v>
      </c>
      <c r="Q448" s="2" t="s">
        <v>365</v>
      </c>
      <c r="R448" s="2" t="s">
        <v>430</v>
      </c>
    </row>
    <row r="449" spans="1:18">
      <c r="A449" s="2" t="s">
        <v>428</v>
      </c>
      <c r="B449" s="2" t="s">
        <v>42</v>
      </c>
      <c r="C449" s="2" t="s">
        <v>216</v>
      </c>
      <c r="D449" s="2">
        <v>627.99</v>
      </c>
      <c r="E449" s="2">
        <v>630</v>
      </c>
      <c r="F449" s="2">
        <v>713.17</v>
      </c>
      <c r="G449" s="2">
        <v>720</v>
      </c>
      <c r="H449" s="2" t="str">
        <f t="shared" si="12"/>
        <v/>
      </c>
      <c r="J449" s="2">
        <f t="shared" si="13"/>
        <v>720</v>
      </c>
      <c r="K449" s="2">
        <v>720</v>
      </c>
      <c r="L449" s="2">
        <v>720</v>
      </c>
      <c r="M449" s="2">
        <v>720</v>
      </c>
      <c r="N449" s="2">
        <v>720</v>
      </c>
      <c r="O449" s="2">
        <v>720</v>
      </c>
      <c r="P449" s="2" t="s">
        <v>217</v>
      </c>
      <c r="Q449" s="2" t="s">
        <v>365</v>
      </c>
      <c r="R449" s="2" t="s">
        <v>430</v>
      </c>
    </row>
    <row r="450" spans="1:18">
      <c r="A450" s="2" t="s">
        <v>428</v>
      </c>
      <c r="B450" s="2" t="s">
        <v>42</v>
      </c>
      <c r="C450" s="2" t="s">
        <v>330</v>
      </c>
      <c r="D450" s="2">
        <v>5316.07</v>
      </c>
      <c r="E450" s="2">
        <v>5250</v>
      </c>
      <c r="F450" s="2">
        <v>5298.2</v>
      </c>
      <c r="G450" s="2">
        <v>5300</v>
      </c>
      <c r="H450" s="2" t="str">
        <f t="shared" si="12"/>
        <v/>
      </c>
      <c r="J450" s="2">
        <f t="shared" si="13"/>
        <v>5300</v>
      </c>
      <c r="K450" s="2">
        <v>5300</v>
      </c>
      <c r="L450" s="2">
        <v>5300</v>
      </c>
      <c r="M450" s="2">
        <v>5300</v>
      </c>
      <c r="N450" s="2">
        <v>5300</v>
      </c>
      <c r="O450" s="2">
        <v>5300</v>
      </c>
      <c r="P450" s="2" t="s">
        <v>217</v>
      </c>
      <c r="Q450" s="2" t="s">
        <v>365</v>
      </c>
      <c r="R450" s="2" t="s">
        <v>430</v>
      </c>
    </row>
    <row r="451" spans="1:18">
      <c r="A451" s="2" t="s">
        <v>428</v>
      </c>
      <c r="B451" s="2" t="s">
        <v>42</v>
      </c>
      <c r="C451" s="2" t="s">
        <v>147</v>
      </c>
      <c r="D451" s="2">
        <v>1187.1300000000001</v>
      </c>
      <c r="E451" s="2">
        <v>1200</v>
      </c>
      <c r="F451" s="2">
        <v>994.39</v>
      </c>
      <c r="G451" s="2">
        <v>1000</v>
      </c>
      <c r="H451" s="2" t="str">
        <f t="shared" ref="H451:H514" si="14">IF(ABS(G451)&gt;5000,
      IF(ABS(F451)&lt;&gt;0,
          IF(ABS((F451-G451)/G451*100)&gt;10,"W",""),""),"")</f>
        <v/>
      </c>
      <c r="J451" s="2">
        <f t="shared" ref="J451:J514" si="15">G451+I451</f>
        <v>1000</v>
      </c>
      <c r="K451" s="2">
        <v>1000</v>
      </c>
      <c r="L451" s="2">
        <v>1000</v>
      </c>
      <c r="M451" s="2">
        <v>1000</v>
      </c>
      <c r="N451" s="2">
        <v>1000</v>
      </c>
      <c r="O451" s="2">
        <v>1000</v>
      </c>
      <c r="P451" s="2" t="s">
        <v>469</v>
      </c>
      <c r="Q451" s="2" t="s">
        <v>365</v>
      </c>
      <c r="R451" s="2" t="s">
        <v>430</v>
      </c>
    </row>
    <row r="452" spans="1:18">
      <c r="A452" s="2" t="s">
        <v>428</v>
      </c>
      <c r="B452" s="2" t="s">
        <v>42</v>
      </c>
      <c r="C452" s="2" t="s">
        <v>149</v>
      </c>
      <c r="D452" s="2">
        <v>412.6</v>
      </c>
      <c r="E452" s="2">
        <v>420</v>
      </c>
      <c r="F452" s="2">
        <v>383.1</v>
      </c>
      <c r="G452" s="2">
        <v>390</v>
      </c>
      <c r="H452" s="2" t="str">
        <f t="shared" si="14"/>
        <v/>
      </c>
      <c r="J452" s="2">
        <f t="shared" si="15"/>
        <v>390</v>
      </c>
      <c r="K452" s="2">
        <v>390</v>
      </c>
      <c r="L452" s="2">
        <v>390</v>
      </c>
      <c r="M452" s="2">
        <v>390</v>
      </c>
      <c r="N452" s="2">
        <v>390</v>
      </c>
      <c r="O452" s="2">
        <v>390</v>
      </c>
      <c r="P452" s="2" t="s">
        <v>470</v>
      </c>
      <c r="Q452" s="2" t="s">
        <v>365</v>
      </c>
      <c r="R452" s="2" t="s">
        <v>430</v>
      </c>
    </row>
    <row r="453" spans="1:18">
      <c r="A453" s="2" t="s">
        <v>428</v>
      </c>
      <c r="B453" s="2" t="s">
        <v>42</v>
      </c>
      <c r="C453" s="2" t="s">
        <v>153</v>
      </c>
      <c r="D453" s="2">
        <v>812.14</v>
      </c>
      <c r="E453" s="2">
        <v>2000</v>
      </c>
      <c r="F453" s="2">
        <v>4465.9799999999996</v>
      </c>
      <c r="G453" s="2">
        <v>3600</v>
      </c>
      <c r="H453" s="2" t="str">
        <f t="shared" si="14"/>
        <v/>
      </c>
      <c r="J453" s="2">
        <f t="shared" si="15"/>
        <v>3600</v>
      </c>
      <c r="K453" s="2">
        <v>3600</v>
      </c>
      <c r="L453" s="2">
        <v>3600</v>
      </c>
      <c r="M453" s="2">
        <v>3600</v>
      </c>
      <c r="N453" s="2">
        <v>3600</v>
      </c>
      <c r="O453" s="2">
        <v>3600</v>
      </c>
      <c r="P453" s="2" t="s">
        <v>471</v>
      </c>
      <c r="Q453" s="2" t="s">
        <v>365</v>
      </c>
      <c r="R453" s="2" t="s">
        <v>430</v>
      </c>
    </row>
    <row r="454" spans="1:18">
      <c r="A454" s="2" t="s">
        <v>428</v>
      </c>
      <c r="B454" s="2" t="s">
        <v>60</v>
      </c>
      <c r="C454" s="2" t="s">
        <v>87</v>
      </c>
      <c r="D454" s="2">
        <v>16441</v>
      </c>
      <c r="E454" s="2">
        <v>16442</v>
      </c>
      <c r="F454" s="2">
        <v>16442</v>
      </c>
      <c r="G454" s="2">
        <v>16441</v>
      </c>
      <c r="H454" s="2" t="str">
        <f t="shared" si="14"/>
        <v/>
      </c>
      <c r="J454" s="2">
        <f t="shared" si="15"/>
        <v>16441</v>
      </c>
      <c r="K454" s="2">
        <v>16442</v>
      </c>
      <c r="L454" s="2">
        <v>16442</v>
      </c>
      <c r="M454" s="2">
        <v>16441</v>
      </c>
      <c r="N454" s="2">
        <v>16443</v>
      </c>
      <c r="O454" s="2">
        <v>16442</v>
      </c>
      <c r="P454" s="2" t="s">
        <v>472</v>
      </c>
      <c r="Q454" s="2" t="s">
        <v>365</v>
      </c>
      <c r="R454" s="2" t="s">
        <v>430</v>
      </c>
    </row>
    <row r="455" spans="1:18">
      <c r="A455" s="2" t="s">
        <v>428</v>
      </c>
      <c r="B455" s="2" t="s">
        <v>60</v>
      </c>
      <c r="C455" s="2" t="s">
        <v>333</v>
      </c>
      <c r="D455" s="2">
        <v>5692.33</v>
      </c>
      <c r="E455" s="2">
        <v>5614</v>
      </c>
      <c r="F455" s="2">
        <v>6930</v>
      </c>
      <c r="G455" s="2">
        <v>7559</v>
      </c>
      <c r="H455" s="2" t="str">
        <f t="shared" si="14"/>
        <v/>
      </c>
      <c r="J455" s="2">
        <f t="shared" si="15"/>
        <v>7559</v>
      </c>
      <c r="K455" s="2">
        <v>7241</v>
      </c>
      <c r="L455" s="2">
        <v>7034</v>
      </c>
      <c r="M455" s="2">
        <v>6950</v>
      </c>
      <c r="N455" s="2">
        <v>6758</v>
      </c>
      <c r="O455" s="2">
        <v>5515</v>
      </c>
      <c r="P455" s="2" t="s">
        <v>473</v>
      </c>
      <c r="Q455" s="2" t="s">
        <v>365</v>
      </c>
      <c r="R455" s="2" t="s">
        <v>430</v>
      </c>
    </row>
    <row r="456" spans="1:18">
      <c r="A456" s="2" t="s">
        <v>428</v>
      </c>
      <c r="B456" s="2" t="s">
        <v>60</v>
      </c>
      <c r="C456" s="2" t="s">
        <v>335</v>
      </c>
      <c r="D456" s="2">
        <v>3456</v>
      </c>
      <c r="E456" s="2">
        <v>3155</v>
      </c>
      <c r="F456" s="2">
        <v>3348</v>
      </c>
      <c r="G456" s="2">
        <v>3543</v>
      </c>
      <c r="H456" s="2" t="str">
        <f t="shared" si="14"/>
        <v/>
      </c>
      <c r="J456" s="2">
        <f t="shared" si="15"/>
        <v>3543</v>
      </c>
      <c r="K456" s="2">
        <v>2888</v>
      </c>
      <c r="L456" s="2">
        <v>2210</v>
      </c>
      <c r="M456" s="2">
        <v>1729</v>
      </c>
      <c r="N456" s="2">
        <v>1440</v>
      </c>
      <c r="O456" s="2">
        <v>715</v>
      </c>
      <c r="P456" s="2" t="s">
        <v>474</v>
      </c>
      <c r="Q456" s="2" t="s">
        <v>365</v>
      </c>
      <c r="R456" s="2" t="s">
        <v>430</v>
      </c>
    </row>
    <row r="457" spans="1:18">
      <c r="A457" s="2" t="s">
        <v>428</v>
      </c>
      <c r="B457" s="2" t="s">
        <v>60</v>
      </c>
      <c r="C457" s="2" t="s">
        <v>337</v>
      </c>
      <c r="D457" s="2">
        <v>16029</v>
      </c>
      <c r="E457" s="2">
        <v>15148</v>
      </c>
      <c r="F457" s="2">
        <v>15150</v>
      </c>
      <c r="G457" s="2">
        <v>12630</v>
      </c>
      <c r="H457" s="2" t="str">
        <f t="shared" si="14"/>
        <v>W</v>
      </c>
      <c r="J457" s="2">
        <f t="shared" si="15"/>
        <v>12630</v>
      </c>
      <c r="K457" s="2">
        <v>41372</v>
      </c>
      <c r="L457" s="2">
        <v>65484</v>
      </c>
      <c r="M457" s="2">
        <v>73483</v>
      </c>
      <c r="N457" s="2">
        <v>73483</v>
      </c>
      <c r="O457" s="2">
        <v>86834</v>
      </c>
      <c r="P457" s="2" t="s">
        <v>475</v>
      </c>
      <c r="Q457" s="2" t="s">
        <v>365</v>
      </c>
      <c r="R457" s="2" t="s">
        <v>430</v>
      </c>
    </row>
    <row r="458" spans="1:18">
      <c r="A458" s="2" t="s">
        <v>428</v>
      </c>
      <c r="B458" s="2" t="s">
        <v>60</v>
      </c>
      <c r="C458" s="2" t="s">
        <v>61</v>
      </c>
      <c r="D458" s="2">
        <v>1418</v>
      </c>
      <c r="E458" s="2">
        <v>2576</v>
      </c>
      <c r="F458" s="2">
        <v>1651</v>
      </c>
      <c r="G458" s="2">
        <v>2900</v>
      </c>
      <c r="H458" s="2" t="str">
        <f t="shared" si="14"/>
        <v/>
      </c>
      <c r="J458" s="2">
        <f t="shared" si="15"/>
        <v>2900</v>
      </c>
      <c r="K458" s="2">
        <v>2895</v>
      </c>
      <c r="L458" s="2">
        <v>2760</v>
      </c>
      <c r="M458" s="2">
        <v>2542</v>
      </c>
      <c r="N458" s="2">
        <v>2120</v>
      </c>
      <c r="O458" s="2">
        <v>2117</v>
      </c>
      <c r="P458" s="2" t="s">
        <v>476</v>
      </c>
      <c r="Q458" s="2" t="s">
        <v>365</v>
      </c>
      <c r="R458" s="2" t="s">
        <v>430</v>
      </c>
    </row>
    <row r="459" spans="1:18">
      <c r="A459" s="2" t="s">
        <v>428</v>
      </c>
      <c r="B459" s="2" t="s">
        <v>60</v>
      </c>
      <c r="C459" s="2" t="s">
        <v>246</v>
      </c>
      <c r="D459" s="2">
        <v>17211.59</v>
      </c>
      <c r="E459" s="2">
        <v>18277</v>
      </c>
      <c r="F459" s="2">
        <v>15494</v>
      </c>
      <c r="G459" s="2">
        <v>21844</v>
      </c>
      <c r="H459" s="2" t="str">
        <f t="shared" si="14"/>
        <v>W</v>
      </c>
      <c r="J459" s="2">
        <f t="shared" si="15"/>
        <v>21844</v>
      </c>
      <c r="K459" s="2">
        <v>27110</v>
      </c>
      <c r="L459" s="2">
        <v>17618</v>
      </c>
      <c r="M459" s="2">
        <v>17001</v>
      </c>
      <c r="N459" s="2">
        <v>15430</v>
      </c>
      <c r="O459" s="2">
        <v>7800</v>
      </c>
      <c r="P459" s="2" t="s">
        <v>477</v>
      </c>
      <c r="Q459" s="2" t="s">
        <v>365</v>
      </c>
      <c r="R459" s="2" t="s">
        <v>430</v>
      </c>
    </row>
    <row r="460" spans="1:18">
      <c r="A460" s="2" t="s">
        <v>428</v>
      </c>
      <c r="B460" s="2" t="s">
        <v>60</v>
      </c>
      <c r="C460" s="2" t="s">
        <v>247</v>
      </c>
      <c r="D460" s="2">
        <v>394.68</v>
      </c>
      <c r="F460" s="2">
        <v>4027.77</v>
      </c>
      <c r="H460" s="2" t="str">
        <f t="shared" si="14"/>
        <v/>
      </c>
      <c r="J460" s="2">
        <f t="shared" si="15"/>
        <v>0</v>
      </c>
      <c r="P460" s="2" t="s">
        <v>272</v>
      </c>
      <c r="Q460" s="2" t="s">
        <v>365</v>
      </c>
      <c r="R460" s="2" t="s">
        <v>430</v>
      </c>
    </row>
    <row r="461" spans="1:18">
      <c r="A461" s="2" t="s">
        <v>428</v>
      </c>
      <c r="B461" s="2" t="s">
        <v>63</v>
      </c>
      <c r="C461" s="2" t="s">
        <v>407</v>
      </c>
      <c r="D461" s="2">
        <v>5125.79</v>
      </c>
      <c r="E461" s="2">
        <v>4000</v>
      </c>
      <c r="F461" s="2">
        <v>5217.95</v>
      </c>
      <c r="G461" s="2">
        <v>5000</v>
      </c>
      <c r="H461" s="2" t="str">
        <f t="shared" si="14"/>
        <v/>
      </c>
      <c r="J461" s="2">
        <f t="shared" si="15"/>
        <v>5000</v>
      </c>
      <c r="K461" s="2">
        <v>5000</v>
      </c>
      <c r="L461" s="2">
        <v>5000</v>
      </c>
      <c r="M461" s="2">
        <v>5000</v>
      </c>
      <c r="N461" s="2">
        <v>5000</v>
      </c>
      <c r="O461" s="2">
        <v>5000</v>
      </c>
      <c r="P461" s="2" t="s">
        <v>478</v>
      </c>
      <c r="Q461" s="2" t="s">
        <v>365</v>
      </c>
      <c r="R461" s="2" t="s">
        <v>430</v>
      </c>
    </row>
    <row r="462" spans="1:18">
      <c r="A462" s="2" t="s">
        <v>428</v>
      </c>
      <c r="B462" s="2" t="s">
        <v>159</v>
      </c>
      <c r="C462" s="2" t="s">
        <v>479</v>
      </c>
      <c r="D462" s="2">
        <v>-5590</v>
      </c>
      <c r="H462" s="2" t="str">
        <f t="shared" si="14"/>
        <v/>
      </c>
      <c r="J462" s="2">
        <f t="shared" si="15"/>
        <v>0</v>
      </c>
      <c r="P462" s="2" t="s">
        <v>480</v>
      </c>
      <c r="Q462" s="2" t="s">
        <v>365</v>
      </c>
      <c r="R462" s="2" t="s">
        <v>430</v>
      </c>
    </row>
    <row r="463" spans="1:18">
      <c r="A463" s="2" t="s">
        <v>428</v>
      </c>
      <c r="B463" s="2" t="s">
        <v>159</v>
      </c>
      <c r="C463" s="2" t="s">
        <v>160</v>
      </c>
      <c r="D463" s="2">
        <v>-9.0399999999999991</v>
      </c>
      <c r="F463" s="2">
        <v>-55.56</v>
      </c>
      <c r="H463" s="2" t="str">
        <f t="shared" si="14"/>
        <v/>
      </c>
      <c r="J463" s="2">
        <f t="shared" si="15"/>
        <v>0</v>
      </c>
      <c r="P463" s="2" t="s">
        <v>481</v>
      </c>
      <c r="Q463" s="2" t="s">
        <v>365</v>
      </c>
      <c r="R463" s="2" t="s">
        <v>430</v>
      </c>
    </row>
    <row r="464" spans="1:18">
      <c r="A464" s="2" t="s">
        <v>428</v>
      </c>
      <c r="B464" s="2" t="s">
        <v>101</v>
      </c>
      <c r="C464" s="2" t="s">
        <v>102</v>
      </c>
      <c r="D464" s="2">
        <v>1303.68</v>
      </c>
      <c r="H464" s="2" t="str">
        <f t="shared" si="14"/>
        <v/>
      </c>
      <c r="J464" s="2">
        <f t="shared" si="15"/>
        <v>0</v>
      </c>
      <c r="P464" s="2" t="s">
        <v>482</v>
      </c>
      <c r="Q464" s="2" t="s">
        <v>365</v>
      </c>
      <c r="R464" s="2" t="s">
        <v>430</v>
      </c>
    </row>
    <row r="465" spans="1:18">
      <c r="A465" s="2" t="s">
        <v>428</v>
      </c>
      <c r="B465" s="2" t="s">
        <v>101</v>
      </c>
      <c r="C465" s="2" t="s">
        <v>483</v>
      </c>
      <c r="D465" s="2">
        <v>5590</v>
      </c>
      <c r="H465" s="2" t="str">
        <f t="shared" si="14"/>
        <v/>
      </c>
      <c r="J465" s="2">
        <f t="shared" si="15"/>
        <v>0</v>
      </c>
      <c r="P465" s="2" t="s">
        <v>484</v>
      </c>
      <c r="Q465" s="2" t="s">
        <v>365</v>
      </c>
      <c r="R465" s="2" t="s">
        <v>430</v>
      </c>
    </row>
    <row r="466" spans="1:18">
      <c r="A466" s="2" t="s">
        <v>428</v>
      </c>
      <c r="B466" s="2" t="s">
        <v>90</v>
      </c>
      <c r="C466" s="2" t="s">
        <v>91</v>
      </c>
      <c r="D466" s="2">
        <v>1353.45</v>
      </c>
      <c r="E466" s="2">
        <v>2686</v>
      </c>
      <c r="G466" s="2">
        <v>1647</v>
      </c>
      <c r="H466" s="2" t="str">
        <f t="shared" si="14"/>
        <v/>
      </c>
      <c r="J466" s="2">
        <f t="shared" si="15"/>
        <v>1647</v>
      </c>
      <c r="K466" s="2">
        <v>1641</v>
      </c>
      <c r="L466" s="2">
        <v>1643</v>
      </c>
      <c r="M466" s="2">
        <v>1639</v>
      </c>
      <c r="N466" s="2">
        <v>1636</v>
      </c>
      <c r="O466" s="2">
        <v>1616</v>
      </c>
      <c r="P466" s="2" t="s">
        <v>465</v>
      </c>
      <c r="Q466" s="2" t="s">
        <v>365</v>
      </c>
      <c r="R466" s="2" t="s">
        <v>430</v>
      </c>
    </row>
    <row r="467" spans="1:18">
      <c r="A467" s="2" t="s">
        <v>428</v>
      </c>
      <c r="B467" s="2" t="s">
        <v>90</v>
      </c>
      <c r="C467" s="2" t="s">
        <v>485</v>
      </c>
      <c r="D467" s="2">
        <v>1500</v>
      </c>
      <c r="E467" s="2">
        <v>1500</v>
      </c>
      <c r="G467" s="2">
        <v>1500</v>
      </c>
      <c r="H467" s="2" t="str">
        <f t="shared" si="14"/>
        <v/>
      </c>
      <c r="J467" s="2">
        <f t="shared" si="15"/>
        <v>1500</v>
      </c>
      <c r="K467" s="2">
        <v>1500</v>
      </c>
      <c r="L467" s="2">
        <v>1500</v>
      </c>
      <c r="M467" s="2">
        <v>1500</v>
      </c>
      <c r="N467" s="2">
        <v>1500</v>
      </c>
      <c r="O467" s="2">
        <v>1500</v>
      </c>
      <c r="P467" s="2" t="s">
        <v>486</v>
      </c>
      <c r="Q467" s="2" t="s">
        <v>365</v>
      </c>
      <c r="R467" s="2" t="s">
        <v>430</v>
      </c>
    </row>
    <row r="468" spans="1:18">
      <c r="A468" s="2" t="s">
        <v>428</v>
      </c>
      <c r="B468" s="2" t="s">
        <v>90</v>
      </c>
      <c r="C468" s="2" t="s">
        <v>378</v>
      </c>
      <c r="D468" s="2">
        <v>55983.05</v>
      </c>
      <c r="E468" s="2">
        <v>24092</v>
      </c>
      <c r="G468" s="2">
        <v>55983</v>
      </c>
      <c r="H468" s="2" t="str">
        <f t="shared" si="14"/>
        <v/>
      </c>
      <c r="J468" s="2">
        <f t="shared" si="15"/>
        <v>55983</v>
      </c>
      <c r="K468" s="2">
        <v>55983</v>
      </c>
      <c r="L468" s="2">
        <v>55983</v>
      </c>
      <c r="M468" s="2">
        <v>55983</v>
      </c>
      <c r="N468" s="2">
        <v>55983</v>
      </c>
      <c r="O468" s="2">
        <v>55983</v>
      </c>
      <c r="Q468" s="2" t="s">
        <v>365</v>
      </c>
      <c r="R468" s="2" t="s">
        <v>430</v>
      </c>
    </row>
    <row r="469" spans="1:18">
      <c r="A469" s="2" t="s">
        <v>487</v>
      </c>
      <c r="B469" s="2" t="s">
        <v>105</v>
      </c>
      <c r="C469" s="2" t="s">
        <v>381</v>
      </c>
      <c r="D469" s="2">
        <v>-4010.45</v>
      </c>
      <c r="E469" s="2">
        <v>-2000</v>
      </c>
      <c r="F469" s="2">
        <v>-3920.16</v>
      </c>
      <c r="G469" s="2">
        <v>-3000</v>
      </c>
      <c r="H469" s="2" t="str">
        <f t="shared" si="14"/>
        <v/>
      </c>
      <c r="J469" s="2">
        <f t="shared" si="15"/>
        <v>-3000</v>
      </c>
      <c r="K469" s="2">
        <v>-3000</v>
      </c>
      <c r="L469" s="2">
        <v>-3000</v>
      </c>
      <c r="M469" s="2">
        <v>-3000</v>
      </c>
      <c r="N469" s="2">
        <v>-3000</v>
      </c>
      <c r="O469" s="2">
        <v>-3000</v>
      </c>
      <c r="P469" s="2" t="s">
        <v>488</v>
      </c>
      <c r="Q469" s="2" t="s">
        <v>365</v>
      </c>
      <c r="R469" s="2" t="s">
        <v>430</v>
      </c>
    </row>
    <row r="470" spans="1:18">
      <c r="A470" s="2" t="s">
        <v>487</v>
      </c>
      <c r="B470" s="2" t="s">
        <v>69</v>
      </c>
      <c r="C470" s="2" t="s">
        <v>181</v>
      </c>
      <c r="D470" s="2">
        <v>-307</v>
      </c>
      <c r="E470" s="2">
        <v>-307</v>
      </c>
      <c r="F470" s="2">
        <v>-307</v>
      </c>
      <c r="G470" s="2">
        <v>-1557</v>
      </c>
      <c r="H470" s="2" t="str">
        <f t="shared" si="14"/>
        <v/>
      </c>
      <c r="J470" s="2">
        <f t="shared" si="15"/>
        <v>-1557</v>
      </c>
      <c r="K470" s="2">
        <v>-1557</v>
      </c>
      <c r="L470" s="2">
        <v>-1556</v>
      </c>
      <c r="M470" s="2">
        <v>-1557</v>
      </c>
      <c r="N470" s="2">
        <v>-1557</v>
      </c>
      <c r="O470" s="2">
        <v>-1557</v>
      </c>
      <c r="P470" s="2" t="s">
        <v>489</v>
      </c>
      <c r="Q470" s="2" t="s">
        <v>365</v>
      </c>
      <c r="R470" s="2" t="s">
        <v>430</v>
      </c>
    </row>
    <row r="471" spans="1:18">
      <c r="A471" s="2" t="s">
        <v>487</v>
      </c>
      <c r="B471" s="2" t="s">
        <v>69</v>
      </c>
      <c r="C471" s="2" t="s">
        <v>434</v>
      </c>
      <c r="F471" s="2">
        <v>-2333</v>
      </c>
      <c r="G471" s="2">
        <v>-2334</v>
      </c>
      <c r="H471" s="2" t="str">
        <f t="shared" si="14"/>
        <v/>
      </c>
      <c r="J471" s="2">
        <f t="shared" si="15"/>
        <v>-2334</v>
      </c>
      <c r="K471" s="2">
        <v>-2333</v>
      </c>
      <c r="L471" s="2">
        <v>-2334</v>
      </c>
      <c r="M471" s="2">
        <v>-2333</v>
      </c>
      <c r="Q471" s="2" t="s">
        <v>365</v>
      </c>
      <c r="R471" s="2" t="s">
        <v>430</v>
      </c>
    </row>
    <row r="472" spans="1:18">
      <c r="A472" s="2" t="s">
        <v>487</v>
      </c>
      <c r="B472" s="2" t="s">
        <v>15</v>
      </c>
      <c r="C472" s="2" t="s">
        <v>72</v>
      </c>
      <c r="D472" s="2">
        <v>-1675.04</v>
      </c>
      <c r="E472" s="2">
        <v>-1200</v>
      </c>
      <c r="G472" s="2">
        <v>-1500</v>
      </c>
      <c r="H472" s="2" t="str">
        <f t="shared" si="14"/>
        <v/>
      </c>
      <c r="J472" s="2">
        <f t="shared" si="15"/>
        <v>-1500</v>
      </c>
      <c r="K472" s="2">
        <v>-1500</v>
      </c>
      <c r="L472" s="2">
        <v>-1500</v>
      </c>
      <c r="M472" s="2">
        <v>-1500</v>
      </c>
      <c r="N472" s="2">
        <v>-1500</v>
      </c>
      <c r="O472" s="2">
        <v>-1500</v>
      </c>
      <c r="P472" s="2" t="s">
        <v>490</v>
      </c>
      <c r="Q472" s="2" t="s">
        <v>365</v>
      </c>
      <c r="R472" s="2" t="s">
        <v>430</v>
      </c>
    </row>
    <row r="473" spans="1:18">
      <c r="A473" s="2" t="s">
        <v>487</v>
      </c>
      <c r="B473" s="2" t="s">
        <v>15</v>
      </c>
      <c r="C473" s="2" t="s">
        <v>184</v>
      </c>
      <c r="F473" s="2">
        <v>-10004.200000000001</v>
      </c>
      <c r="H473" s="2" t="str">
        <f t="shared" si="14"/>
        <v/>
      </c>
      <c r="J473" s="2">
        <f t="shared" si="15"/>
        <v>0</v>
      </c>
      <c r="P473" s="2" t="s">
        <v>491</v>
      </c>
      <c r="Q473" s="2" t="s">
        <v>365</v>
      </c>
      <c r="R473" s="2" t="s">
        <v>430</v>
      </c>
    </row>
    <row r="474" spans="1:18">
      <c r="A474" s="2" t="s">
        <v>487</v>
      </c>
      <c r="B474" s="2" t="s">
        <v>18</v>
      </c>
      <c r="C474" s="2" t="s">
        <v>19</v>
      </c>
      <c r="D474" s="2">
        <v>9653.41</v>
      </c>
      <c r="E474" s="2">
        <v>12792</v>
      </c>
      <c r="F474" s="2">
        <v>11971.91</v>
      </c>
      <c r="G474" s="2">
        <v>6078</v>
      </c>
      <c r="H474" s="2" t="str">
        <f t="shared" si="14"/>
        <v>W</v>
      </c>
      <c r="J474" s="2">
        <f t="shared" si="15"/>
        <v>6078</v>
      </c>
      <c r="K474" s="2">
        <v>6078</v>
      </c>
      <c r="L474" s="2">
        <v>6078</v>
      </c>
      <c r="M474" s="2">
        <v>6078</v>
      </c>
      <c r="N474" s="2">
        <v>6078</v>
      </c>
      <c r="O474" s="2">
        <v>6078</v>
      </c>
      <c r="P474" s="2" t="s">
        <v>20</v>
      </c>
      <c r="Q474" s="2" t="s">
        <v>365</v>
      </c>
      <c r="R474" s="2" t="s">
        <v>430</v>
      </c>
    </row>
    <row r="475" spans="1:18">
      <c r="A475" s="2" t="s">
        <v>487</v>
      </c>
      <c r="B475" s="2" t="s">
        <v>18</v>
      </c>
      <c r="C475" s="2" t="s">
        <v>21</v>
      </c>
      <c r="D475" s="2">
        <v>53.33</v>
      </c>
      <c r="E475" s="2">
        <v>15</v>
      </c>
      <c r="F475" s="2">
        <v>56.61</v>
      </c>
      <c r="G475" s="2">
        <v>60</v>
      </c>
      <c r="H475" s="2" t="str">
        <f t="shared" si="14"/>
        <v/>
      </c>
      <c r="J475" s="2">
        <f t="shared" si="15"/>
        <v>60</v>
      </c>
      <c r="K475" s="2">
        <v>60</v>
      </c>
      <c r="L475" s="2">
        <v>60</v>
      </c>
      <c r="M475" s="2">
        <v>60</v>
      </c>
      <c r="N475" s="2">
        <v>60</v>
      </c>
      <c r="O475" s="2">
        <v>60</v>
      </c>
      <c r="P475" s="2" t="s">
        <v>492</v>
      </c>
      <c r="Q475" s="2" t="s">
        <v>365</v>
      </c>
      <c r="R475" s="2" t="s">
        <v>430</v>
      </c>
    </row>
    <row r="476" spans="1:18">
      <c r="A476" s="2" t="s">
        <v>487</v>
      </c>
      <c r="B476" s="2" t="s">
        <v>18</v>
      </c>
      <c r="C476" s="2" t="s">
        <v>23</v>
      </c>
      <c r="D476" s="2">
        <v>556.95000000000005</v>
      </c>
      <c r="H476" s="2" t="str">
        <f t="shared" si="14"/>
        <v/>
      </c>
      <c r="J476" s="2">
        <f t="shared" si="15"/>
        <v>0</v>
      </c>
      <c r="P476" s="2" t="s">
        <v>24</v>
      </c>
      <c r="Q476" s="2" t="s">
        <v>365</v>
      </c>
      <c r="R476" s="2" t="s">
        <v>430</v>
      </c>
    </row>
    <row r="477" spans="1:18">
      <c r="A477" s="2" t="s">
        <v>487</v>
      </c>
      <c r="B477" s="2" t="s">
        <v>18</v>
      </c>
      <c r="C477" s="2" t="s">
        <v>27</v>
      </c>
      <c r="D477" s="2">
        <v>1639.89</v>
      </c>
      <c r="E477" s="2">
        <v>3288</v>
      </c>
      <c r="F477" s="2">
        <v>3475.8</v>
      </c>
      <c r="G477" s="2">
        <v>3384</v>
      </c>
      <c r="H477" s="2" t="str">
        <f t="shared" si="14"/>
        <v/>
      </c>
      <c r="J477" s="2">
        <f t="shared" si="15"/>
        <v>3384</v>
      </c>
      <c r="K477" s="2">
        <v>3384</v>
      </c>
      <c r="L477" s="2">
        <v>3384</v>
      </c>
      <c r="M477" s="2">
        <v>3384</v>
      </c>
      <c r="N477" s="2">
        <v>3384</v>
      </c>
      <c r="O477" s="2">
        <v>3384</v>
      </c>
      <c r="P477" s="2" t="s">
        <v>20</v>
      </c>
      <c r="Q477" s="2" t="s">
        <v>365</v>
      </c>
      <c r="R477" s="2" t="s">
        <v>430</v>
      </c>
    </row>
    <row r="478" spans="1:18">
      <c r="A478" s="2" t="s">
        <v>487</v>
      </c>
      <c r="B478" s="2" t="s">
        <v>18</v>
      </c>
      <c r="C478" s="2" t="s">
        <v>29</v>
      </c>
      <c r="D478" s="2">
        <v>397.7</v>
      </c>
      <c r="H478" s="2" t="str">
        <f t="shared" si="14"/>
        <v/>
      </c>
      <c r="J478" s="2">
        <f t="shared" si="15"/>
        <v>0</v>
      </c>
      <c r="P478" s="2" t="s">
        <v>30</v>
      </c>
      <c r="Q478" s="2" t="s">
        <v>365</v>
      </c>
      <c r="R478" s="2" t="s">
        <v>430</v>
      </c>
    </row>
    <row r="479" spans="1:18">
      <c r="A479" s="2" t="s">
        <v>487</v>
      </c>
      <c r="B479" s="2" t="s">
        <v>18</v>
      </c>
      <c r="C479" s="2" t="s">
        <v>31</v>
      </c>
      <c r="D479" s="2">
        <v>1944.21</v>
      </c>
      <c r="E479" s="2">
        <v>2704</v>
      </c>
      <c r="F479" s="2">
        <v>2466.4499999999998</v>
      </c>
      <c r="G479" s="2">
        <v>1299</v>
      </c>
      <c r="H479" s="2" t="str">
        <f t="shared" si="14"/>
        <v/>
      </c>
      <c r="J479" s="2">
        <f t="shared" si="15"/>
        <v>1299</v>
      </c>
      <c r="K479" s="2">
        <v>1299</v>
      </c>
      <c r="L479" s="2">
        <v>1299</v>
      </c>
      <c r="M479" s="2">
        <v>1299</v>
      </c>
      <c r="N479" s="2">
        <v>1299</v>
      </c>
      <c r="O479" s="2">
        <v>1299</v>
      </c>
      <c r="P479" s="2" t="s">
        <v>20</v>
      </c>
      <c r="Q479" s="2" t="s">
        <v>365</v>
      </c>
      <c r="R479" s="2" t="s">
        <v>430</v>
      </c>
    </row>
    <row r="480" spans="1:18">
      <c r="A480" s="2" t="s">
        <v>487</v>
      </c>
      <c r="B480" s="2" t="s">
        <v>18</v>
      </c>
      <c r="C480" s="2" t="s">
        <v>118</v>
      </c>
      <c r="D480" s="2">
        <v>1260.81</v>
      </c>
      <c r="E480" s="2">
        <v>1300</v>
      </c>
      <c r="F480" s="2">
        <v>1385.46</v>
      </c>
      <c r="G480" s="2">
        <v>1400</v>
      </c>
      <c r="H480" s="2" t="str">
        <f t="shared" si="14"/>
        <v/>
      </c>
      <c r="J480" s="2">
        <f t="shared" si="15"/>
        <v>1400</v>
      </c>
      <c r="K480" s="2">
        <v>1400</v>
      </c>
      <c r="L480" s="2">
        <v>1400</v>
      </c>
      <c r="M480" s="2">
        <v>1400</v>
      </c>
      <c r="N480" s="2">
        <v>1400</v>
      </c>
      <c r="O480" s="2">
        <v>1400</v>
      </c>
      <c r="P480" s="2" t="s">
        <v>437</v>
      </c>
      <c r="Q480" s="2" t="s">
        <v>365</v>
      </c>
      <c r="R480" s="2" t="s">
        <v>430</v>
      </c>
    </row>
    <row r="481" spans="1:18">
      <c r="A481" s="2" t="s">
        <v>487</v>
      </c>
      <c r="B481" s="2" t="s">
        <v>36</v>
      </c>
      <c r="C481" s="2" t="s">
        <v>41</v>
      </c>
      <c r="D481" s="2">
        <v>766.7</v>
      </c>
      <c r="E481" s="2">
        <v>1009</v>
      </c>
      <c r="F481" s="2">
        <v>968.66</v>
      </c>
      <c r="G481" s="2">
        <v>482</v>
      </c>
      <c r="H481" s="2" t="str">
        <f t="shared" si="14"/>
        <v/>
      </c>
      <c r="J481" s="2">
        <f t="shared" si="15"/>
        <v>482</v>
      </c>
      <c r="K481" s="2">
        <v>482</v>
      </c>
      <c r="L481" s="2">
        <v>482</v>
      </c>
      <c r="M481" s="2">
        <v>482</v>
      </c>
      <c r="N481" s="2">
        <v>482</v>
      </c>
      <c r="O481" s="2">
        <v>482</v>
      </c>
      <c r="P481" s="2" t="s">
        <v>20</v>
      </c>
      <c r="Q481" s="2" t="s">
        <v>365</v>
      </c>
      <c r="R481" s="2" t="s">
        <v>430</v>
      </c>
    </row>
    <row r="482" spans="1:18">
      <c r="A482" s="2" t="s">
        <v>487</v>
      </c>
      <c r="B482" s="2" t="s">
        <v>42</v>
      </c>
      <c r="C482" s="2" t="s">
        <v>43</v>
      </c>
      <c r="D482" s="2">
        <v>421</v>
      </c>
      <c r="E482" s="2">
        <v>200</v>
      </c>
      <c r="F482" s="2">
        <v>231.55</v>
      </c>
      <c r="G482" s="2">
        <v>300</v>
      </c>
      <c r="H482" s="2" t="str">
        <f t="shared" si="14"/>
        <v/>
      </c>
      <c r="J482" s="2">
        <f t="shared" si="15"/>
        <v>300</v>
      </c>
      <c r="K482" s="2">
        <v>300</v>
      </c>
      <c r="L482" s="2">
        <v>300</v>
      </c>
      <c r="M482" s="2">
        <v>300</v>
      </c>
      <c r="N482" s="2">
        <v>300</v>
      </c>
      <c r="O482" s="2">
        <v>300</v>
      </c>
      <c r="P482" s="2" t="s">
        <v>444</v>
      </c>
      <c r="Q482" s="2" t="s">
        <v>365</v>
      </c>
      <c r="R482" s="2" t="s">
        <v>430</v>
      </c>
    </row>
    <row r="483" spans="1:18">
      <c r="A483" s="2" t="s">
        <v>487</v>
      </c>
      <c r="B483" s="2" t="s">
        <v>42</v>
      </c>
      <c r="C483" s="2" t="s">
        <v>439</v>
      </c>
      <c r="E483" s="2">
        <v>100</v>
      </c>
      <c r="H483" s="2" t="str">
        <f t="shared" si="14"/>
        <v/>
      </c>
      <c r="J483" s="2">
        <f t="shared" si="15"/>
        <v>0</v>
      </c>
      <c r="P483" s="2" t="s">
        <v>493</v>
      </c>
      <c r="Q483" s="2" t="s">
        <v>365</v>
      </c>
      <c r="R483" s="2" t="s">
        <v>430</v>
      </c>
    </row>
    <row r="484" spans="1:18">
      <c r="A484" s="2" t="s">
        <v>487</v>
      </c>
      <c r="B484" s="2" t="s">
        <v>42</v>
      </c>
      <c r="C484" s="2" t="s">
        <v>297</v>
      </c>
      <c r="D484" s="2">
        <v>101.04</v>
      </c>
      <c r="H484" s="2" t="str">
        <f t="shared" si="14"/>
        <v/>
      </c>
      <c r="J484" s="2">
        <f t="shared" si="15"/>
        <v>0</v>
      </c>
      <c r="P484" s="2" t="s">
        <v>494</v>
      </c>
      <c r="Q484" s="2" t="s">
        <v>365</v>
      </c>
      <c r="R484" s="2" t="s">
        <v>430</v>
      </c>
    </row>
    <row r="485" spans="1:18">
      <c r="A485" s="2" t="s">
        <v>487</v>
      </c>
      <c r="B485" s="2" t="s">
        <v>42</v>
      </c>
      <c r="C485" s="2" t="s">
        <v>186</v>
      </c>
      <c r="D485" s="2">
        <v>7417.46</v>
      </c>
      <c r="E485" s="2">
        <v>8600</v>
      </c>
      <c r="F485" s="2">
        <v>4439.12</v>
      </c>
      <c r="G485" s="2">
        <v>3000</v>
      </c>
      <c r="H485" s="2" t="str">
        <f t="shared" si="14"/>
        <v/>
      </c>
      <c r="J485" s="2">
        <f t="shared" si="15"/>
        <v>3000</v>
      </c>
      <c r="K485" s="2">
        <v>3000</v>
      </c>
      <c r="L485" s="2">
        <v>3000</v>
      </c>
      <c r="M485" s="2">
        <v>3000</v>
      </c>
      <c r="N485" s="2">
        <v>3000</v>
      </c>
      <c r="O485" s="2">
        <v>3000</v>
      </c>
      <c r="P485" s="2" t="s">
        <v>495</v>
      </c>
      <c r="Q485" s="2" t="s">
        <v>365</v>
      </c>
      <c r="R485" s="2" t="s">
        <v>430</v>
      </c>
    </row>
    <row r="486" spans="1:18">
      <c r="A486" s="2" t="s">
        <v>487</v>
      </c>
      <c r="B486" s="2" t="s">
        <v>42</v>
      </c>
      <c r="C486" s="2" t="s">
        <v>496</v>
      </c>
      <c r="D486" s="2">
        <v>7064.19</v>
      </c>
      <c r="E486" s="2">
        <v>7000</v>
      </c>
      <c r="F486" s="2">
        <v>9478.83</v>
      </c>
      <c r="G486" s="2">
        <v>8000</v>
      </c>
      <c r="H486" s="2" t="str">
        <f t="shared" si="14"/>
        <v>W</v>
      </c>
      <c r="J486" s="2">
        <f t="shared" si="15"/>
        <v>8000</v>
      </c>
      <c r="K486" s="2">
        <v>8000</v>
      </c>
      <c r="L486" s="2">
        <v>8000</v>
      </c>
      <c r="M486" s="2">
        <v>8000</v>
      </c>
      <c r="N486" s="2">
        <v>8000</v>
      </c>
      <c r="O486" s="2">
        <v>8000</v>
      </c>
      <c r="P486" s="2" t="s">
        <v>465</v>
      </c>
      <c r="Q486" s="2" t="s">
        <v>365</v>
      </c>
      <c r="R486" s="2" t="s">
        <v>430</v>
      </c>
    </row>
    <row r="487" spans="1:18">
      <c r="A487" s="2" t="s">
        <v>487</v>
      </c>
      <c r="B487" s="2" t="s">
        <v>42</v>
      </c>
      <c r="C487" s="2" t="s">
        <v>300</v>
      </c>
      <c r="D487" s="2">
        <v>1405</v>
      </c>
      <c r="E487" s="2">
        <v>500</v>
      </c>
      <c r="F487" s="2">
        <v>3581.15</v>
      </c>
      <c r="G487" s="2">
        <v>2000</v>
      </c>
      <c r="H487" s="2" t="str">
        <f t="shared" si="14"/>
        <v/>
      </c>
      <c r="J487" s="2">
        <f t="shared" si="15"/>
        <v>2000</v>
      </c>
      <c r="K487" s="2">
        <v>2000</v>
      </c>
      <c r="L487" s="2">
        <v>2000</v>
      </c>
      <c r="M487" s="2">
        <v>2000</v>
      </c>
      <c r="N487" s="2">
        <v>2000</v>
      </c>
      <c r="O487" s="2">
        <v>2000</v>
      </c>
      <c r="P487" s="2" t="s">
        <v>497</v>
      </c>
      <c r="Q487" s="2" t="s">
        <v>365</v>
      </c>
      <c r="R487" s="2" t="s">
        <v>430</v>
      </c>
    </row>
    <row r="488" spans="1:18">
      <c r="A488" s="2" t="s">
        <v>487</v>
      </c>
      <c r="B488" s="2" t="s">
        <v>42</v>
      </c>
      <c r="C488" s="2" t="s">
        <v>190</v>
      </c>
      <c r="D488" s="2">
        <v>188.42</v>
      </c>
      <c r="E488" s="2">
        <v>185</v>
      </c>
      <c r="F488" s="2">
        <v>188.42</v>
      </c>
      <c r="G488" s="2">
        <v>210</v>
      </c>
      <c r="H488" s="2" t="str">
        <f t="shared" si="14"/>
        <v/>
      </c>
      <c r="J488" s="2">
        <f t="shared" si="15"/>
        <v>210</v>
      </c>
      <c r="K488" s="2">
        <v>210</v>
      </c>
      <c r="L488" s="2">
        <v>210</v>
      </c>
      <c r="M488" s="2">
        <v>210</v>
      </c>
      <c r="N488" s="2">
        <v>210</v>
      </c>
      <c r="O488" s="2">
        <v>210</v>
      </c>
      <c r="P488" s="2" t="s">
        <v>445</v>
      </c>
      <c r="Q488" s="2" t="s">
        <v>365</v>
      </c>
      <c r="R488" s="2" t="s">
        <v>430</v>
      </c>
    </row>
    <row r="489" spans="1:18">
      <c r="A489" s="2" t="s">
        <v>487</v>
      </c>
      <c r="B489" s="2" t="s">
        <v>42</v>
      </c>
      <c r="C489" s="2" t="s">
        <v>192</v>
      </c>
      <c r="D489" s="2">
        <v>356.92</v>
      </c>
      <c r="E489" s="2">
        <v>350</v>
      </c>
      <c r="F489" s="2">
        <v>356.92</v>
      </c>
      <c r="G489" s="2">
        <v>370</v>
      </c>
      <c r="H489" s="2" t="str">
        <f t="shared" si="14"/>
        <v/>
      </c>
      <c r="J489" s="2">
        <f t="shared" si="15"/>
        <v>370</v>
      </c>
      <c r="K489" s="2">
        <v>370</v>
      </c>
      <c r="L489" s="2">
        <v>370</v>
      </c>
      <c r="M489" s="2">
        <v>370</v>
      </c>
      <c r="N489" s="2">
        <v>370</v>
      </c>
      <c r="O489" s="2">
        <v>370</v>
      </c>
      <c r="P489" s="2" t="s">
        <v>445</v>
      </c>
      <c r="Q489" s="2" t="s">
        <v>365</v>
      </c>
      <c r="R489" s="2" t="s">
        <v>430</v>
      </c>
    </row>
    <row r="490" spans="1:18">
      <c r="A490" s="2" t="s">
        <v>487</v>
      </c>
      <c r="B490" s="2" t="s">
        <v>42</v>
      </c>
      <c r="C490" s="2" t="s">
        <v>193</v>
      </c>
      <c r="D490" s="2">
        <v>214.89</v>
      </c>
      <c r="G490" s="2">
        <v>500</v>
      </c>
      <c r="H490" s="2" t="str">
        <f t="shared" si="14"/>
        <v/>
      </c>
      <c r="J490" s="2">
        <f t="shared" si="15"/>
        <v>500</v>
      </c>
      <c r="P490" s="2" t="s">
        <v>498</v>
      </c>
      <c r="Q490" s="2" t="s">
        <v>365</v>
      </c>
      <c r="R490" s="2" t="s">
        <v>430</v>
      </c>
    </row>
    <row r="491" spans="1:18">
      <c r="A491" s="2" t="s">
        <v>487</v>
      </c>
      <c r="B491" s="2" t="s">
        <v>42</v>
      </c>
      <c r="C491" s="2" t="s">
        <v>195</v>
      </c>
      <c r="D491" s="2">
        <v>258.75</v>
      </c>
      <c r="H491" s="2" t="str">
        <f t="shared" si="14"/>
        <v/>
      </c>
      <c r="J491" s="2">
        <f t="shared" si="15"/>
        <v>0</v>
      </c>
      <c r="P491" s="2" t="s">
        <v>499</v>
      </c>
      <c r="Q491" s="2" t="s">
        <v>365</v>
      </c>
      <c r="R491" s="2" t="s">
        <v>430</v>
      </c>
    </row>
    <row r="492" spans="1:18">
      <c r="A492" s="2" t="s">
        <v>487</v>
      </c>
      <c r="B492" s="2" t="s">
        <v>42</v>
      </c>
      <c r="C492" s="2" t="s">
        <v>45</v>
      </c>
      <c r="D492" s="2">
        <v>2145.69</v>
      </c>
      <c r="E492" s="2">
        <v>2600</v>
      </c>
      <c r="F492" s="2">
        <v>286.02</v>
      </c>
      <c r="G492" s="2">
        <v>2800</v>
      </c>
      <c r="H492" s="2" t="str">
        <f t="shared" si="14"/>
        <v/>
      </c>
      <c r="J492" s="2">
        <f t="shared" si="15"/>
        <v>2800</v>
      </c>
      <c r="K492" s="2">
        <v>2800</v>
      </c>
      <c r="L492" s="2">
        <v>2800</v>
      </c>
      <c r="M492" s="2">
        <v>2800</v>
      </c>
      <c r="N492" s="2">
        <v>2800</v>
      </c>
      <c r="O492" s="2">
        <v>2800</v>
      </c>
      <c r="P492" s="2" t="s">
        <v>500</v>
      </c>
      <c r="Q492" s="2" t="s">
        <v>365</v>
      </c>
      <c r="R492" s="2" t="s">
        <v>430</v>
      </c>
    </row>
    <row r="493" spans="1:18">
      <c r="A493" s="2" t="s">
        <v>487</v>
      </c>
      <c r="B493" s="2" t="s">
        <v>42</v>
      </c>
      <c r="C493" s="2" t="s">
        <v>308</v>
      </c>
      <c r="D493" s="2">
        <v>1826.12</v>
      </c>
      <c r="E493" s="2">
        <v>5000</v>
      </c>
      <c r="F493" s="2">
        <v>1625.34</v>
      </c>
      <c r="G493" s="2">
        <v>5000</v>
      </c>
      <c r="H493" s="2" t="str">
        <f t="shared" si="14"/>
        <v/>
      </c>
      <c r="J493" s="2">
        <f t="shared" si="15"/>
        <v>5000</v>
      </c>
      <c r="K493" s="2">
        <v>5000</v>
      </c>
      <c r="L493" s="2">
        <v>5000</v>
      </c>
      <c r="M493" s="2">
        <v>5000</v>
      </c>
      <c r="N493" s="2">
        <v>5000</v>
      </c>
      <c r="O493" s="2">
        <v>5000</v>
      </c>
      <c r="P493" s="2" t="s">
        <v>501</v>
      </c>
      <c r="Q493" s="2" t="s">
        <v>365</v>
      </c>
      <c r="R493" s="2" t="s">
        <v>430</v>
      </c>
    </row>
    <row r="494" spans="1:18">
      <c r="A494" s="2" t="s">
        <v>487</v>
      </c>
      <c r="B494" s="2" t="s">
        <v>42</v>
      </c>
      <c r="C494" s="2" t="s">
        <v>198</v>
      </c>
      <c r="E494" s="2">
        <v>100</v>
      </c>
      <c r="G494" s="2">
        <v>100</v>
      </c>
      <c r="H494" s="2" t="str">
        <f t="shared" si="14"/>
        <v/>
      </c>
      <c r="J494" s="2">
        <f t="shared" si="15"/>
        <v>100</v>
      </c>
      <c r="K494" s="2">
        <v>100</v>
      </c>
      <c r="L494" s="2">
        <v>100</v>
      </c>
      <c r="M494" s="2">
        <v>100</v>
      </c>
      <c r="N494" s="2">
        <v>100</v>
      </c>
      <c r="O494" s="2">
        <v>100</v>
      </c>
      <c r="P494" s="2" t="s">
        <v>440</v>
      </c>
      <c r="Q494" s="2" t="s">
        <v>365</v>
      </c>
      <c r="R494" s="2" t="s">
        <v>430</v>
      </c>
    </row>
    <row r="495" spans="1:18">
      <c r="A495" s="2" t="s">
        <v>487</v>
      </c>
      <c r="B495" s="2" t="s">
        <v>42</v>
      </c>
      <c r="C495" s="2" t="s">
        <v>97</v>
      </c>
      <c r="D495" s="2">
        <v>46.48</v>
      </c>
      <c r="H495" s="2" t="str">
        <f t="shared" si="14"/>
        <v/>
      </c>
      <c r="J495" s="2">
        <f t="shared" si="15"/>
        <v>0</v>
      </c>
      <c r="Q495" s="2" t="s">
        <v>365</v>
      </c>
      <c r="R495" s="2" t="s">
        <v>430</v>
      </c>
    </row>
    <row r="496" spans="1:18">
      <c r="A496" s="2" t="s">
        <v>487</v>
      </c>
      <c r="B496" s="2" t="s">
        <v>42</v>
      </c>
      <c r="C496" s="2" t="s">
        <v>370</v>
      </c>
      <c r="D496" s="2">
        <v>2361.7199999999998</v>
      </c>
      <c r="E496" s="2">
        <v>2500</v>
      </c>
      <c r="F496" s="2">
        <v>2826.72</v>
      </c>
      <c r="G496" s="2">
        <v>3000</v>
      </c>
      <c r="H496" s="2" t="str">
        <f t="shared" si="14"/>
        <v/>
      </c>
      <c r="J496" s="2">
        <f t="shared" si="15"/>
        <v>3000</v>
      </c>
      <c r="K496" s="2">
        <v>3000</v>
      </c>
      <c r="L496" s="2">
        <v>3000</v>
      </c>
      <c r="M496" s="2">
        <v>3000</v>
      </c>
      <c r="N496" s="2">
        <v>3000</v>
      </c>
      <c r="O496" s="2">
        <v>3000</v>
      </c>
      <c r="P496" s="2" t="s">
        <v>502</v>
      </c>
      <c r="Q496" s="2" t="s">
        <v>365</v>
      </c>
      <c r="R496" s="2" t="s">
        <v>430</v>
      </c>
    </row>
    <row r="497" spans="1:18">
      <c r="A497" s="2" t="s">
        <v>487</v>
      </c>
      <c r="B497" s="2" t="s">
        <v>42</v>
      </c>
      <c r="C497" s="2" t="s">
        <v>201</v>
      </c>
      <c r="D497" s="2">
        <v>1396.17</v>
      </c>
      <c r="E497" s="2">
        <v>35000</v>
      </c>
      <c r="F497" s="2">
        <v>20055.82</v>
      </c>
      <c r="G497" s="2">
        <v>6000</v>
      </c>
      <c r="H497" s="2" t="str">
        <f t="shared" si="14"/>
        <v>W</v>
      </c>
      <c r="J497" s="2">
        <f t="shared" si="15"/>
        <v>6000</v>
      </c>
      <c r="K497" s="2">
        <v>1000</v>
      </c>
      <c r="L497" s="2">
        <v>1000</v>
      </c>
      <c r="M497" s="2">
        <v>1000</v>
      </c>
      <c r="N497" s="2">
        <v>1000</v>
      </c>
      <c r="O497" s="2">
        <v>1000</v>
      </c>
      <c r="P497" s="2" t="s">
        <v>503</v>
      </c>
      <c r="Q497" s="2" t="s">
        <v>365</v>
      </c>
      <c r="R497" s="2" t="s">
        <v>430</v>
      </c>
    </row>
    <row r="498" spans="1:18">
      <c r="A498" s="2" t="s">
        <v>487</v>
      </c>
      <c r="B498" s="2" t="s">
        <v>42</v>
      </c>
      <c r="C498" s="2" t="s">
        <v>318</v>
      </c>
      <c r="D498" s="2">
        <v>769.79</v>
      </c>
      <c r="E498" s="2">
        <v>1000</v>
      </c>
      <c r="F498" s="2">
        <v>721.2</v>
      </c>
      <c r="G498" s="2">
        <v>6250</v>
      </c>
      <c r="H498" s="2" t="str">
        <f t="shared" si="14"/>
        <v>W</v>
      </c>
      <c r="J498" s="2">
        <f t="shared" si="15"/>
        <v>6250</v>
      </c>
      <c r="K498" s="2">
        <v>1000</v>
      </c>
      <c r="L498" s="2">
        <v>1000</v>
      </c>
      <c r="M498" s="2">
        <v>1000</v>
      </c>
      <c r="N498" s="2">
        <v>1000</v>
      </c>
      <c r="O498" s="2">
        <v>1000</v>
      </c>
      <c r="P498" s="2" t="s">
        <v>504</v>
      </c>
      <c r="Q498" s="2" t="s">
        <v>365</v>
      </c>
      <c r="R498" s="2" t="s">
        <v>430</v>
      </c>
    </row>
    <row r="499" spans="1:18">
      <c r="A499" s="2" t="s">
        <v>487</v>
      </c>
      <c r="B499" s="2" t="s">
        <v>42</v>
      </c>
      <c r="C499" s="2" t="s">
        <v>205</v>
      </c>
      <c r="D499" s="2">
        <v>159.76</v>
      </c>
      <c r="F499" s="2">
        <v>167.33</v>
      </c>
      <c r="H499" s="2" t="str">
        <f t="shared" si="14"/>
        <v/>
      </c>
      <c r="J499" s="2">
        <f t="shared" si="15"/>
        <v>0</v>
      </c>
      <c r="P499" s="2" t="s">
        <v>505</v>
      </c>
      <c r="Q499" s="2" t="s">
        <v>365</v>
      </c>
      <c r="R499" s="2" t="s">
        <v>430</v>
      </c>
    </row>
    <row r="500" spans="1:18">
      <c r="A500" s="2" t="s">
        <v>487</v>
      </c>
      <c r="B500" s="2" t="s">
        <v>42</v>
      </c>
      <c r="C500" s="2" t="s">
        <v>124</v>
      </c>
      <c r="D500" s="2">
        <v>354.64</v>
      </c>
      <c r="E500" s="2">
        <v>550</v>
      </c>
      <c r="F500" s="2">
        <v>535.24</v>
      </c>
      <c r="G500" s="2">
        <v>600</v>
      </c>
      <c r="H500" s="2" t="str">
        <f t="shared" si="14"/>
        <v/>
      </c>
      <c r="J500" s="2">
        <f t="shared" si="15"/>
        <v>600</v>
      </c>
      <c r="K500" s="2">
        <v>500</v>
      </c>
      <c r="L500" s="2">
        <v>600</v>
      </c>
      <c r="M500" s="2">
        <v>500</v>
      </c>
      <c r="N500" s="2">
        <v>600</v>
      </c>
      <c r="O500" s="2">
        <v>500</v>
      </c>
      <c r="P500" s="2" t="s">
        <v>506</v>
      </c>
      <c r="Q500" s="2" t="s">
        <v>365</v>
      </c>
      <c r="R500" s="2" t="s">
        <v>430</v>
      </c>
    </row>
    <row r="501" spans="1:18">
      <c r="A501" s="2" t="s">
        <v>487</v>
      </c>
      <c r="B501" s="2" t="s">
        <v>42</v>
      </c>
      <c r="C501" s="2" t="s">
        <v>126</v>
      </c>
      <c r="D501" s="2">
        <v>643.85</v>
      </c>
      <c r="E501" s="2">
        <v>100</v>
      </c>
      <c r="F501" s="2">
        <v>1164.53</v>
      </c>
      <c r="G501" s="2">
        <v>806</v>
      </c>
      <c r="H501" s="2" t="str">
        <f t="shared" si="14"/>
        <v/>
      </c>
      <c r="J501" s="2">
        <f t="shared" si="15"/>
        <v>806</v>
      </c>
      <c r="K501" s="2">
        <v>860</v>
      </c>
      <c r="L501" s="2">
        <v>860</v>
      </c>
      <c r="M501" s="2">
        <v>860</v>
      </c>
      <c r="N501" s="2">
        <v>860</v>
      </c>
      <c r="O501" s="2">
        <v>806</v>
      </c>
      <c r="P501" s="2" t="s">
        <v>507</v>
      </c>
      <c r="Q501" s="2" t="s">
        <v>365</v>
      </c>
      <c r="R501" s="2" t="s">
        <v>430</v>
      </c>
    </row>
    <row r="502" spans="1:18">
      <c r="A502" s="2" t="s">
        <v>487</v>
      </c>
      <c r="B502" s="2" t="s">
        <v>42</v>
      </c>
      <c r="C502" s="2" t="s">
        <v>208</v>
      </c>
      <c r="D502" s="2">
        <v>60</v>
      </c>
      <c r="E502" s="2">
        <v>70</v>
      </c>
      <c r="F502" s="2">
        <v>9241.58</v>
      </c>
      <c r="G502" s="2">
        <v>60</v>
      </c>
      <c r="H502" s="2" t="str">
        <f t="shared" si="14"/>
        <v/>
      </c>
      <c r="J502" s="2">
        <f t="shared" si="15"/>
        <v>60</v>
      </c>
      <c r="K502" s="2">
        <v>60</v>
      </c>
      <c r="L502" s="2">
        <v>60</v>
      </c>
      <c r="M502" s="2">
        <v>60</v>
      </c>
      <c r="N502" s="2">
        <v>60</v>
      </c>
      <c r="O502" s="2">
        <v>60</v>
      </c>
      <c r="P502" s="2" t="s">
        <v>457</v>
      </c>
      <c r="Q502" s="2" t="s">
        <v>365</v>
      </c>
      <c r="R502" s="2" t="s">
        <v>430</v>
      </c>
    </row>
    <row r="503" spans="1:18">
      <c r="A503" s="2" t="s">
        <v>487</v>
      </c>
      <c r="B503" s="2" t="s">
        <v>42</v>
      </c>
      <c r="C503" s="2" t="s">
        <v>210</v>
      </c>
      <c r="D503" s="2">
        <v>1645.38</v>
      </c>
      <c r="E503" s="2">
        <v>1700</v>
      </c>
      <c r="F503" s="2">
        <v>1161.7</v>
      </c>
      <c r="G503" s="2">
        <v>1200</v>
      </c>
      <c r="H503" s="2" t="str">
        <f t="shared" si="14"/>
        <v/>
      </c>
      <c r="J503" s="2">
        <f t="shared" si="15"/>
        <v>1200</v>
      </c>
      <c r="K503" s="2">
        <v>1200</v>
      </c>
      <c r="L503" s="2">
        <v>1200</v>
      </c>
      <c r="M503" s="2">
        <v>1200</v>
      </c>
      <c r="N503" s="2">
        <v>1200</v>
      </c>
      <c r="O503" s="2">
        <v>1200</v>
      </c>
      <c r="P503" s="2" t="s">
        <v>508</v>
      </c>
      <c r="Q503" s="2" t="s">
        <v>365</v>
      </c>
      <c r="R503" s="2" t="s">
        <v>430</v>
      </c>
    </row>
    <row r="504" spans="1:18">
      <c r="A504" s="2" t="s">
        <v>487</v>
      </c>
      <c r="B504" s="2" t="s">
        <v>42</v>
      </c>
      <c r="C504" s="2" t="s">
        <v>128</v>
      </c>
      <c r="D504" s="2">
        <v>947.13</v>
      </c>
      <c r="E504" s="2">
        <v>700</v>
      </c>
      <c r="F504" s="2">
        <v>487.26</v>
      </c>
      <c r="G504" s="2">
        <v>700</v>
      </c>
      <c r="H504" s="2" t="str">
        <f t="shared" si="14"/>
        <v/>
      </c>
      <c r="J504" s="2">
        <f t="shared" si="15"/>
        <v>700</v>
      </c>
      <c r="K504" s="2">
        <v>700</v>
      </c>
      <c r="L504" s="2">
        <v>700</v>
      </c>
      <c r="M504" s="2">
        <v>700</v>
      </c>
      <c r="N504" s="2">
        <v>700</v>
      </c>
      <c r="O504" s="2">
        <v>700</v>
      </c>
      <c r="P504" s="2" t="s">
        <v>509</v>
      </c>
      <c r="Q504" s="2" t="s">
        <v>365</v>
      </c>
      <c r="R504" s="2" t="s">
        <v>430</v>
      </c>
    </row>
    <row r="505" spans="1:18">
      <c r="A505" s="2" t="s">
        <v>487</v>
      </c>
      <c r="B505" s="2" t="s">
        <v>42</v>
      </c>
      <c r="C505" s="2" t="s">
        <v>46</v>
      </c>
      <c r="D505" s="2">
        <v>254.98</v>
      </c>
      <c r="E505" s="2">
        <v>1010</v>
      </c>
      <c r="F505" s="2">
        <v>349.13</v>
      </c>
      <c r="G505" s="2">
        <v>1020</v>
      </c>
      <c r="H505" s="2" t="str">
        <f t="shared" si="14"/>
        <v/>
      </c>
      <c r="J505" s="2">
        <f t="shared" si="15"/>
        <v>1020</v>
      </c>
      <c r="K505" s="2">
        <v>1020</v>
      </c>
      <c r="L505" s="2">
        <v>1020</v>
      </c>
      <c r="M505" s="2">
        <v>1020</v>
      </c>
      <c r="N505" s="2">
        <v>1020</v>
      </c>
      <c r="O505" s="2">
        <v>1020</v>
      </c>
      <c r="P505" s="2" t="s">
        <v>510</v>
      </c>
      <c r="Q505" s="2" t="s">
        <v>365</v>
      </c>
      <c r="R505" s="2" t="s">
        <v>430</v>
      </c>
    </row>
    <row r="506" spans="1:18">
      <c r="A506" s="2" t="s">
        <v>487</v>
      </c>
      <c r="B506" s="2" t="s">
        <v>42</v>
      </c>
      <c r="C506" s="2" t="s">
        <v>132</v>
      </c>
      <c r="D506" s="2">
        <v>177.24</v>
      </c>
      <c r="E506" s="2">
        <v>200</v>
      </c>
      <c r="F506" s="2">
        <v>73.44</v>
      </c>
      <c r="G506" s="2">
        <v>200</v>
      </c>
      <c r="H506" s="2" t="str">
        <f t="shared" si="14"/>
        <v/>
      </c>
      <c r="J506" s="2">
        <f t="shared" si="15"/>
        <v>200</v>
      </c>
      <c r="K506" s="2">
        <v>200</v>
      </c>
      <c r="L506" s="2">
        <v>200</v>
      </c>
      <c r="M506" s="2">
        <v>200</v>
      </c>
      <c r="N506" s="2">
        <v>200</v>
      </c>
      <c r="O506" s="2">
        <v>200</v>
      </c>
      <c r="P506" s="2" t="s">
        <v>511</v>
      </c>
      <c r="Q506" s="2" t="s">
        <v>365</v>
      </c>
      <c r="R506" s="2" t="s">
        <v>430</v>
      </c>
    </row>
    <row r="507" spans="1:18">
      <c r="A507" s="2" t="s">
        <v>487</v>
      </c>
      <c r="B507" s="2" t="s">
        <v>42</v>
      </c>
      <c r="C507" s="2" t="s">
        <v>138</v>
      </c>
      <c r="F507" s="2">
        <v>238</v>
      </c>
      <c r="H507" s="2" t="str">
        <f t="shared" si="14"/>
        <v/>
      </c>
      <c r="J507" s="2">
        <f t="shared" si="15"/>
        <v>0</v>
      </c>
      <c r="Q507" s="2" t="s">
        <v>365</v>
      </c>
      <c r="R507" s="2" t="s">
        <v>430</v>
      </c>
    </row>
    <row r="508" spans="1:18">
      <c r="A508" s="2" t="s">
        <v>487</v>
      </c>
      <c r="B508" s="2" t="s">
        <v>42</v>
      </c>
      <c r="C508" s="2" t="s">
        <v>81</v>
      </c>
      <c r="D508" s="2">
        <v>8.56</v>
      </c>
      <c r="E508" s="2">
        <v>10</v>
      </c>
      <c r="F508" s="2">
        <v>8</v>
      </c>
      <c r="G508" s="2">
        <v>10</v>
      </c>
      <c r="H508" s="2" t="str">
        <f t="shared" si="14"/>
        <v/>
      </c>
      <c r="J508" s="2">
        <f t="shared" si="15"/>
        <v>10</v>
      </c>
      <c r="K508" s="2">
        <v>10</v>
      </c>
      <c r="L508" s="2">
        <v>10</v>
      </c>
      <c r="M508" s="2">
        <v>10</v>
      </c>
      <c r="N508" s="2">
        <v>10</v>
      </c>
      <c r="O508" s="2">
        <v>10</v>
      </c>
      <c r="P508" s="2" t="s">
        <v>512</v>
      </c>
      <c r="Q508" s="2" t="s">
        <v>365</v>
      </c>
      <c r="R508" s="2" t="s">
        <v>430</v>
      </c>
    </row>
    <row r="509" spans="1:18">
      <c r="A509" s="2" t="s">
        <v>487</v>
      </c>
      <c r="B509" s="2" t="s">
        <v>42</v>
      </c>
      <c r="C509" s="2" t="s">
        <v>52</v>
      </c>
      <c r="E509" s="2">
        <v>100</v>
      </c>
      <c r="G509" s="2">
        <v>100</v>
      </c>
      <c r="H509" s="2" t="str">
        <f t="shared" si="14"/>
        <v/>
      </c>
      <c r="J509" s="2">
        <f t="shared" si="15"/>
        <v>100</v>
      </c>
      <c r="K509" s="2">
        <v>100</v>
      </c>
      <c r="L509" s="2">
        <v>100</v>
      </c>
      <c r="M509" s="2">
        <v>100</v>
      </c>
      <c r="N509" s="2">
        <v>100</v>
      </c>
      <c r="O509" s="2">
        <v>100</v>
      </c>
      <c r="P509" s="2" t="s">
        <v>513</v>
      </c>
      <c r="Q509" s="2" t="s">
        <v>365</v>
      </c>
      <c r="R509" s="2" t="s">
        <v>430</v>
      </c>
    </row>
    <row r="510" spans="1:18">
      <c r="A510" s="2" t="s">
        <v>487</v>
      </c>
      <c r="B510" s="2" t="s">
        <v>42</v>
      </c>
      <c r="C510" s="2" t="s">
        <v>142</v>
      </c>
      <c r="D510" s="2">
        <v>1188.8699999999999</v>
      </c>
      <c r="E510" s="2">
        <v>1150</v>
      </c>
      <c r="F510" s="2">
        <v>1261.32</v>
      </c>
      <c r="G510" s="2">
        <v>1200</v>
      </c>
      <c r="H510" s="2" t="str">
        <f t="shared" si="14"/>
        <v/>
      </c>
      <c r="J510" s="2">
        <f t="shared" si="15"/>
        <v>1200</v>
      </c>
      <c r="K510" s="2">
        <v>1200</v>
      </c>
      <c r="L510" s="2">
        <v>1200</v>
      </c>
      <c r="M510" s="2">
        <v>1200</v>
      </c>
      <c r="N510" s="2">
        <v>1200</v>
      </c>
      <c r="O510" s="2">
        <v>1200</v>
      </c>
      <c r="P510" s="2" t="s">
        <v>296</v>
      </c>
      <c r="Q510" s="2" t="s">
        <v>365</v>
      </c>
      <c r="R510" s="2" t="s">
        <v>430</v>
      </c>
    </row>
    <row r="511" spans="1:18">
      <c r="A511" s="2" t="s">
        <v>487</v>
      </c>
      <c r="B511" s="2" t="s">
        <v>42</v>
      </c>
      <c r="C511" s="2" t="s">
        <v>355</v>
      </c>
      <c r="D511" s="2">
        <v>170</v>
      </c>
      <c r="E511" s="2">
        <v>200</v>
      </c>
      <c r="F511" s="2">
        <v>238.75</v>
      </c>
      <c r="G511" s="2">
        <v>250</v>
      </c>
      <c r="H511" s="2" t="str">
        <f t="shared" si="14"/>
        <v/>
      </c>
      <c r="J511" s="2">
        <f t="shared" si="15"/>
        <v>250</v>
      </c>
      <c r="K511" s="2">
        <v>250</v>
      </c>
      <c r="L511" s="2">
        <v>250</v>
      </c>
      <c r="M511" s="2">
        <v>250</v>
      </c>
      <c r="N511" s="2">
        <v>250</v>
      </c>
      <c r="O511" s="2">
        <v>250</v>
      </c>
      <c r="P511" s="2" t="s">
        <v>514</v>
      </c>
      <c r="Q511" s="2" t="s">
        <v>365</v>
      </c>
      <c r="R511" s="2" t="s">
        <v>430</v>
      </c>
    </row>
    <row r="512" spans="1:18">
      <c r="A512" s="2" t="s">
        <v>487</v>
      </c>
      <c r="B512" s="2" t="s">
        <v>42</v>
      </c>
      <c r="C512" s="2" t="s">
        <v>58</v>
      </c>
      <c r="D512" s="2">
        <v>585.66999999999996</v>
      </c>
      <c r="E512" s="2">
        <v>9500</v>
      </c>
      <c r="F512" s="2">
        <v>2161.67</v>
      </c>
      <c r="G512" s="2">
        <v>9500</v>
      </c>
      <c r="H512" s="2" t="str">
        <f t="shared" si="14"/>
        <v>W</v>
      </c>
      <c r="J512" s="2">
        <f t="shared" si="15"/>
        <v>9500</v>
      </c>
      <c r="K512" s="2">
        <v>9500</v>
      </c>
      <c r="L512" s="2">
        <v>9500</v>
      </c>
      <c r="M512" s="2">
        <v>9500</v>
      </c>
      <c r="N512" s="2">
        <v>9500</v>
      </c>
      <c r="O512" s="2">
        <v>9500</v>
      </c>
      <c r="P512" s="2" t="s">
        <v>515</v>
      </c>
      <c r="Q512" s="2" t="s">
        <v>365</v>
      </c>
      <c r="R512" s="2" t="s">
        <v>430</v>
      </c>
    </row>
    <row r="513" spans="1:18">
      <c r="A513" s="2" t="s">
        <v>487</v>
      </c>
      <c r="B513" s="2" t="s">
        <v>42</v>
      </c>
      <c r="C513" s="2" t="s">
        <v>216</v>
      </c>
      <c r="D513" s="2">
        <v>391.58</v>
      </c>
      <c r="E513" s="2">
        <v>400</v>
      </c>
      <c r="F513" s="2">
        <v>444.69</v>
      </c>
      <c r="G513" s="2">
        <v>450</v>
      </c>
      <c r="H513" s="2" t="str">
        <f t="shared" si="14"/>
        <v/>
      </c>
      <c r="J513" s="2">
        <f t="shared" si="15"/>
        <v>450</v>
      </c>
      <c r="K513" s="2">
        <v>450</v>
      </c>
      <c r="L513" s="2">
        <v>450</v>
      </c>
      <c r="M513" s="2">
        <v>450</v>
      </c>
      <c r="N513" s="2">
        <v>450</v>
      </c>
      <c r="O513" s="2">
        <v>450</v>
      </c>
      <c r="P513" s="2" t="s">
        <v>217</v>
      </c>
      <c r="Q513" s="2" t="s">
        <v>365</v>
      </c>
      <c r="R513" s="2" t="s">
        <v>430</v>
      </c>
    </row>
    <row r="514" spans="1:18">
      <c r="A514" s="2" t="s">
        <v>487</v>
      </c>
      <c r="B514" s="2" t="s">
        <v>42</v>
      </c>
      <c r="C514" s="2" t="s">
        <v>330</v>
      </c>
      <c r="D514" s="2">
        <v>888.47</v>
      </c>
      <c r="E514" s="2">
        <v>930</v>
      </c>
      <c r="F514" s="2">
        <v>892.47</v>
      </c>
      <c r="G514" s="2">
        <v>900</v>
      </c>
      <c r="H514" s="2" t="str">
        <f t="shared" si="14"/>
        <v/>
      </c>
      <c r="J514" s="2">
        <f t="shared" si="15"/>
        <v>900</v>
      </c>
      <c r="K514" s="2">
        <v>900</v>
      </c>
      <c r="L514" s="2">
        <v>900</v>
      </c>
      <c r="M514" s="2">
        <v>900</v>
      </c>
      <c r="N514" s="2">
        <v>900</v>
      </c>
      <c r="O514" s="2">
        <v>900</v>
      </c>
      <c r="P514" s="2" t="s">
        <v>516</v>
      </c>
      <c r="Q514" s="2" t="s">
        <v>365</v>
      </c>
      <c r="R514" s="2" t="s">
        <v>430</v>
      </c>
    </row>
    <row r="515" spans="1:18">
      <c r="A515" s="2" t="s">
        <v>487</v>
      </c>
      <c r="B515" s="2" t="s">
        <v>42</v>
      </c>
      <c r="C515" s="2" t="s">
        <v>147</v>
      </c>
      <c r="D515" s="2">
        <v>551.9</v>
      </c>
      <c r="E515" s="2">
        <v>560</v>
      </c>
      <c r="F515" s="2">
        <v>497.2</v>
      </c>
      <c r="G515" s="2">
        <v>500</v>
      </c>
      <c r="H515" s="2" t="str">
        <f t="shared" ref="H515:H578" si="16">IF(ABS(G515)&gt;5000,
      IF(ABS(F515)&lt;&gt;0,
          IF(ABS((F515-G515)/G515*100)&gt;10,"W",""),""),"")</f>
        <v/>
      </c>
      <c r="J515" s="2">
        <f t="shared" ref="J515:J578" si="17">G515+I515</f>
        <v>500</v>
      </c>
      <c r="K515" s="2">
        <v>500</v>
      </c>
      <c r="L515" s="2">
        <v>500</v>
      </c>
      <c r="M515" s="2">
        <v>500</v>
      </c>
      <c r="N515" s="2">
        <v>500</v>
      </c>
      <c r="O515" s="2">
        <v>500</v>
      </c>
      <c r="P515" s="2" t="s">
        <v>469</v>
      </c>
      <c r="Q515" s="2" t="s">
        <v>365</v>
      </c>
      <c r="R515" s="2" t="s">
        <v>430</v>
      </c>
    </row>
    <row r="516" spans="1:18">
      <c r="A516" s="2" t="s">
        <v>487</v>
      </c>
      <c r="B516" s="2" t="s">
        <v>42</v>
      </c>
      <c r="C516" s="2" t="s">
        <v>149</v>
      </c>
      <c r="D516" s="2">
        <v>31.3</v>
      </c>
      <c r="E516" s="2">
        <v>70</v>
      </c>
      <c r="F516" s="2">
        <v>63.8</v>
      </c>
      <c r="G516" s="2">
        <v>70</v>
      </c>
      <c r="H516" s="2" t="str">
        <f t="shared" si="16"/>
        <v/>
      </c>
      <c r="J516" s="2">
        <f t="shared" si="17"/>
        <v>70</v>
      </c>
      <c r="K516" s="2">
        <v>70</v>
      </c>
      <c r="L516" s="2">
        <v>70</v>
      </c>
      <c r="M516" s="2">
        <v>70</v>
      </c>
      <c r="N516" s="2">
        <v>70</v>
      </c>
      <c r="O516" s="2">
        <v>70</v>
      </c>
      <c r="P516" s="2" t="s">
        <v>517</v>
      </c>
      <c r="Q516" s="2" t="s">
        <v>365</v>
      </c>
      <c r="R516" s="2" t="s">
        <v>430</v>
      </c>
    </row>
    <row r="517" spans="1:18">
      <c r="A517" s="2" t="s">
        <v>487</v>
      </c>
      <c r="B517" s="2" t="s">
        <v>42</v>
      </c>
      <c r="C517" s="2" t="s">
        <v>153</v>
      </c>
      <c r="E517" s="2">
        <v>600</v>
      </c>
      <c r="F517" s="2">
        <v>1335.51</v>
      </c>
      <c r="G517" s="2">
        <v>1000</v>
      </c>
      <c r="H517" s="2" t="str">
        <f t="shared" si="16"/>
        <v/>
      </c>
      <c r="J517" s="2">
        <f t="shared" si="17"/>
        <v>1000</v>
      </c>
      <c r="K517" s="2">
        <v>1000</v>
      </c>
      <c r="L517" s="2">
        <v>1000</v>
      </c>
      <c r="M517" s="2">
        <v>1000</v>
      </c>
      <c r="N517" s="2">
        <v>1000</v>
      </c>
      <c r="O517" s="2">
        <v>1000</v>
      </c>
      <c r="P517" s="2" t="s">
        <v>518</v>
      </c>
      <c r="Q517" s="2" t="s">
        <v>365</v>
      </c>
      <c r="R517" s="2" t="s">
        <v>430</v>
      </c>
    </row>
    <row r="518" spans="1:18">
      <c r="A518" s="2" t="s">
        <v>487</v>
      </c>
      <c r="B518" s="2" t="s">
        <v>60</v>
      </c>
      <c r="C518" s="2" t="s">
        <v>87</v>
      </c>
      <c r="D518" s="2">
        <v>1445</v>
      </c>
      <c r="E518" s="2">
        <v>1444</v>
      </c>
      <c r="F518" s="2">
        <v>1444</v>
      </c>
      <c r="G518" s="2">
        <v>1754</v>
      </c>
      <c r="H518" s="2" t="str">
        <f t="shared" si="16"/>
        <v/>
      </c>
      <c r="J518" s="2">
        <f t="shared" si="17"/>
        <v>1754</v>
      </c>
      <c r="K518" s="2">
        <v>1754</v>
      </c>
      <c r="L518" s="2">
        <v>1755</v>
      </c>
      <c r="M518" s="2">
        <v>1754</v>
      </c>
      <c r="N518" s="2">
        <v>1754</v>
      </c>
      <c r="O518" s="2">
        <v>91755</v>
      </c>
      <c r="P518" s="2" t="s">
        <v>519</v>
      </c>
      <c r="Q518" s="2" t="s">
        <v>365</v>
      </c>
      <c r="R518" s="2" t="s">
        <v>430</v>
      </c>
    </row>
    <row r="519" spans="1:18">
      <c r="A519" s="2" t="s">
        <v>487</v>
      </c>
      <c r="B519" s="2" t="s">
        <v>60</v>
      </c>
      <c r="C519" s="2" t="s">
        <v>333</v>
      </c>
      <c r="D519" s="2">
        <v>2893.37</v>
      </c>
      <c r="E519" s="2">
        <v>2690</v>
      </c>
      <c r="F519" s="2">
        <v>2936</v>
      </c>
      <c r="G519" s="2">
        <v>3049</v>
      </c>
      <c r="H519" s="2" t="str">
        <f t="shared" si="16"/>
        <v/>
      </c>
      <c r="J519" s="2">
        <f t="shared" si="17"/>
        <v>3049</v>
      </c>
      <c r="K519" s="2">
        <v>2778</v>
      </c>
      <c r="L519" s="2">
        <v>2774</v>
      </c>
      <c r="M519" s="2">
        <v>2774</v>
      </c>
      <c r="N519" s="2">
        <v>2727</v>
      </c>
      <c r="O519" s="2">
        <v>2690</v>
      </c>
      <c r="P519" s="2" t="s">
        <v>473</v>
      </c>
      <c r="Q519" s="2" t="s">
        <v>365</v>
      </c>
      <c r="R519" s="2" t="s">
        <v>430</v>
      </c>
    </row>
    <row r="520" spans="1:18">
      <c r="A520" s="2" t="s">
        <v>487</v>
      </c>
      <c r="B520" s="2" t="s">
        <v>60</v>
      </c>
      <c r="C520" s="2" t="s">
        <v>335</v>
      </c>
      <c r="D520" s="2">
        <v>1554.83</v>
      </c>
      <c r="E520" s="2">
        <v>1685</v>
      </c>
      <c r="F520" s="2">
        <v>1687</v>
      </c>
      <c r="G520" s="2">
        <v>1685</v>
      </c>
      <c r="H520" s="2" t="str">
        <f t="shared" si="16"/>
        <v/>
      </c>
      <c r="J520" s="2">
        <f t="shared" si="17"/>
        <v>1685</v>
      </c>
      <c r="K520" s="2">
        <v>1324</v>
      </c>
      <c r="L520" s="2">
        <v>1030</v>
      </c>
      <c r="M520" s="2">
        <v>847</v>
      </c>
      <c r="N520" s="2">
        <v>783</v>
      </c>
      <c r="O520" s="2">
        <v>662</v>
      </c>
      <c r="Q520" s="2" t="s">
        <v>365</v>
      </c>
      <c r="R520" s="2" t="s">
        <v>430</v>
      </c>
    </row>
    <row r="521" spans="1:18">
      <c r="A521" s="2" t="s">
        <v>487</v>
      </c>
      <c r="B521" s="2" t="s">
        <v>60</v>
      </c>
      <c r="C521" s="2" t="s">
        <v>337</v>
      </c>
      <c r="D521" s="2">
        <v>500</v>
      </c>
      <c r="E521" s="2">
        <v>500</v>
      </c>
      <c r="F521" s="2">
        <v>500</v>
      </c>
      <c r="G521" s="2">
        <v>12020</v>
      </c>
      <c r="H521" s="2" t="str">
        <f t="shared" si="16"/>
        <v>W</v>
      </c>
      <c r="J521" s="2">
        <f t="shared" si="17"/>
        <v>12020</v>
      </c>
      <c r="K521" s="2">
        <v>12020</v>
      </c>
      <c r="L521" s="2">
        <v>12020</v>
      </c>
      <c r="M521" s="2">
        <v>12020</v>
      </c>
      <c r="N521" s="2">
        <v>11812</v>
      </c>
      <c r="O521" s="2">
        <v>11520</v>
      </c>
      <c r="P521" s="2" t="s">
        <v>520</v>
      </c>
      <c r="Q521" s="2" t="s">
        <v>365</v>
      </c>
      <c r="R521" s="2" t="s">
        <v>430</v>
      </c>
    </row>
    <row r="522" spans="1:18">
      <c r="A522" s="2" t="s">
        <v>487</v>
      </c>
      <c r="B522" s="2" t="s">
        <v>60</v>
      </c>
      <c r="C522" s="2" t="s">
        <v>61</v>
      </c>
      <c r="D522" s="2">
        <v>413</v>
      </c>
      <c r="E522" s="2">
        <v>150</v>
      </c>
      <c r="F522" s="2">
        <v>231</v>
      </c>
      <c r="G522" s="2">
        <v>231</v>
      </c>
      <c r="H522" s="2" t="str">
        <f t="shared" si="16"/>
        <v/>
      </c>
      <c r="J522" s="2">
        <f t="shared" si="17"/>
        <v>231</v>
      </c>
      <c r="K522" s="2">
        <v>231</v>
      </c>
      <c r="L522" s="2">
        <v>231</v>
      </c>
      <c r="M522" s="2">
        <v>230</v>
      </c>
      <c r="N522" s="2">
        <v>231</v>
      </c>
      <c r="O522" s="2">
        <v>231</v>
      </c>
      <c r="P522" s="2" t="s">
        <v>521</v>
      </c>
      <c r="Q522" s="2" t="s">
        <v>365</v>
      </c>
      <c r="R522" s="2" t="s">
        <v>430</v>
      </c>
    </row>
    <row r="523" spans="1:18">
      <c r="A523" s="2" t="s">
        <v>487</v>
      </c>
      <c r="B523" s="2" t="s">
        <v>60</v>
      </c>
      <c r="C523" s="2" t="s">
        <v>246</v>
      </c>
      <c r="D523" s="2">
        <v>5789.18</v>
      </c>
      <c r="E523" s="2">
        <v>5056</v>
      </c>
      <c r="F523" s="2">
        <v>15709</v>
      </c>
      <c r="G523" s="2">
        <v>16187</v>
      </c>
      <c r="H523" s="2" t="str">
        <f t="shared" si="16"/>
        <v/>
      </c>
      <c r="J523" s="2">
        <f t="shared" si="17"/>
        <v>16187</v>
      </c>
      <c r="K523" s="2">
        <v>17346</v>
      </c>
      <c r="L523" s="2">
        <v>13191</v>
      </c>
      <c r="M523" s="2">
        <v>13191</v>
      </c>
      <c r="N523" s="2">
        <v>2540</v>
      </c>
      <c r="O523" s="2">
        <v>1460</v>
      </c>
      <c r="P523" s="2" t="s">
        <v>522</v>
      </c>
      <c r="Q523" s="2" t="s">
        <v>365</v>
      </c>
      <c r="R523" s="2" t="s">
        <v>430</v>
      </c>
    </row>
    <row r="524" spans="1:18">
      <c r="A524" s="2" t="s">
        <v>487</v>
      </c>
      <c r="B524" s="2" t="s">
        <v>63</v>
      </c>
      <c r="C524" s="2" t="s">
        <v>407</v>
      </c>
      <c r="D524" s="2">
        <v>1262.03</v>
      </c>
      <c r="E524" s="2">
        <v>800</v>
      </c>
      <c r="F524" s="2">
        <v>3174.74</v>
      </c>
      <c r="G524" s="2">
        <v>1500</v>
      </c>
      <c r="H524" s="2" t="str">
        <f t="shared" si="16"/>
        <v/>
      </c>
      <c r="J524" s="2">
        <f t="shared" si="17"/>
        <v>1500</v>
      </c>
      <c r="K524" s="2">
        <v>1500</v>
      </c>
      <c r="L524" s="2">
        <v>1500</v>
      </c>
      <c r="M524" s="2">
        <v>1500</v>
      </c>
      <c r="N524" s="2">
        <v>1500</v>
      </c>
      <c r="O524" s="2">
        <v>1500</v>
      </c>
      <c r="P524" s="2" t="s">
        <v>523</v>
      </c>
      <c r="Q524" s="2" t="s">
        <v>365</v>
      </c>
      <c r="R524" s="2" t="s">
        <v>430</v>
      </c>
    </row>
    <row r="525" spans="1:18">
      <c r="A525" s="2" t="s">
        <v>487</v>
      </c>
      <c r="B525" s="2" t="s">
        <v>341</v>
      </c>
      <c r="C525" s="2" t="s">
        <v>524</v>
      </c>
      <c r="D525" s="2">
        <v>323.19</v>
      </c>
      <c r="E525" s="2">
        <v>330</v>
      </c>
      <c r="F525" s="2">
        <v>323.19</v>
      </c>
      <c r="G525" s="2">
        <v>330</v>
      </c>
      <c r="H525" s="2" t="str">
        <f t="shared" si="16"/>
        <v/>
      </c>
      <c r="J525" s="2">
        <f t="shared" si="17"/>
        <v>330</v>
      </c>
      <c r="K525" s="2">
        <v>330</v>
      </c>
      <c r="L525" s="2">
        <v>330</v>
      </c>
      <c r="M525" s="2">
        <v>330</v>
      </c>
      <c r="N525" s="2">
        <v>330</v>
      </c>
      <c r="O525" s="2">
        <v>330</v>
      </c>
      <c r="P525" s="2" t="s">
        <v>525</v>
      </c>
      <c r="Q525" s="2" t="s">
        <v>365</v>
      </c>
      <c r="R525" s="2" t="s">
        <v>430</v>
      </c>
    </row>
    <row r="526" spans="1:18">
      <c r="A526" s="2" t="s">
        <v>487</v>
      </c>
      <c r="B526" s="2" t="s">
        <v>101</v>
      </c>
      <c r="C526" s="2" t="s">
        <v>102</v>
      </c>
      <c r="F526" s="2">
        <v>88.66</v>
      </c>
      <c r="H526" s="2" t="str">
        <f t="shared" si="16"/>
        <v/>
      </c>
      <c r="J526" s="2">
        <f t="shared" si="17"/>
        <v>0</v>
      </c>
      <c r="P526" s="2" t="s">
        <v>526</v>
      </c>
      <c r="Q526" s="2" t="s">
        <v>365</v>
      </c>
      <c r="R526" s="2" t="s">
        <v>430</v>
      </c>
    </row>
    <row r="527" spans="1:18">
      <c r="A527" s="2" t="s">
        <v>487</v>
      </c>
      <c r="B527" s="2" t="s">
        <v>90</v>
      </c>
      <c r="C527" s="2" t="s">
        <v>485</v>
      </c>
      <c r="D527" s="2">
        <v>500</v>
      </c>
      <c r="E527" s="2">
        <v>500</v>
      </c>
      <c r="G527" s="2">
        <v>500</v>
      </c>
      <c r="H527" s="2" t="str">
        <f t="shared" si="16"/>
        <v/>
      </c>
      <c r="J527" s="2">
        <f t="shared" si="17"/>
        <v>500</v>
      </c>
      <c r="K527" s="2">
        <v>500</v>
      </c>
      <c r="L527" s="2">
        <v>500</v>
      </c>
      <c r="M527" s="2">
        <v>500</v>
      </c>
      <c r="N527" s="2">
        <v>500</v>
      </c>
      <c r="O527" s="2">
        <v>500</v>
      </c>
      <c r="P527" s="2" t="s">
        <v>486</v>
      </c>
      <c r="Q527" s="2" t="s">
        <v>365</v>
      </c>
      <c r="R527" s="2" t="s">
        <v>430</v>
      </c>
    </row>
    <row r="528" spans="1:18">
      <c r="A528" s="2" t="s">
        <v>487</v>
      </c>
      <c r="B528" s="2" t="s">
        <v>90</v>
      </c>
      <c r="C528" s="2" t="s">
        <v>378</v>
      </c>
      <c r="D528" s="2">
        <v>20628.38</v>
      </c>
      <c r="E528" s="2">
        <v>4931</v>
      </c>
      <c r="G528" s="2">
        <v>20628</v>
      </c>
      <c r="H528" s="2" t="str">
        <f t="shared" si="16"/>
        <v/>
      </c>
      <c r="J528" s="2">
        <f t="shared" si="17"/>
        <v>20628</v>
      </c>
      <c r="K528" s="2">
        <v>20628</v>
      </c>
      <c r="L528" s="2">
        <v>20628</v>
      </c>
      <c r="M528" s="2">
        <v>20628</v>
      </c>
      <c r="N528" s="2">
        <v>20628</v>
      </c>
      <c r="O528" s="2">
        <v>20628</v>
      </c>
      <c r="Q528" s="2" t="s">
        <v>365</v>
      </c>
      <c r="R528" s="2" t="s">
        <v>430</v>
      </c>
    </row>
    <row r="529" spans="1:18">
      <c r="A529" s="2" t="s">
        <v>527</v>
      </c>
      <c r="B529" s="2" t="s">
        <v>69</v>
      </c>
      <c r="C529" s="2" t="s">
        <v>181</v>
      </c>
      <c r="D529" s="2">
        <v>-883</v>
      </c>
      <c r="E529" s="2">
        <v>-882</v>
      </c>
      <c r="F529" s="2">
        <v>-882</v>
      </c>
      <c r="G529" s="2">
        <v>-809</v>
      </c>
      <c r="H529" s="2" t="str">
        <f t="shared" si="16"/>
        <v/>
      </c>
      <c r="J529" s="2">
        <f t="shared" si="17"/>
        <v>-809</v>
      </c>
      <c r="P529" s="2" t="s">
        <v>528</v>
      </c>
      <c r="Q529" s="2" t="s">
        <v>365</v>
      </c>
      <c r="R529" s="2" t="s">
        <v>430</v>
      </c>
    </row>
    <row r="530" spans="1:18">
      <c r="A530" s="2" t="s">
        <v>527</v>
      </c>
      <c r="B530" s="2" t="s">
        <v>60</v>
      </c>
      <c r="C530" s="2" t="s">
        <v>61</v>
      </c>
      <c r="D530" s="2">
        <v>13533</v>
      </c>
      <c r="E530" s="2">
        <v>13533</v>
      </c>
      <c r="F530" s="2">
        <v>13533</v>
      </c>
      <c r="G530" s="2">
        <v>12405</v>
      </c>
      <c r="H530" s="2" t="str">
        <f t="shared" si="16"/>
        <v/>
      </c>
      <c r="J530" s="2">
        <f t="shared" si="17"/>
        <v>12405</v>
      </c>
      <c r="P530" s="2" t="s">
        <v>529</v>
      </c>
      <c r="Q530" s="2" t="s">
        <v>365</v>
      </c>
      <c r="R530" s="2" t="s">
        <v>430</v>
      </c>
    </row>
    <row r="531" spans="1:18">
      <c r="A531" s="2" t="s">
        <v>530</v>
      </c>
      <c r="B531" s="2" t="s">
        <v>105</v>
      </c>
      <c r="C531" s="2" t="s">
        <v>106</v>
      </c>
      <c r="D531" s="2">
        <v>-5907</v>
      </c>
      <c r="E531" s="2">
        <v>-5000</v>
      </c>
      <c r="F531" s="2">
        <v>-5177</v>
      </c>
      <c r="G531" s="2">
        <v>-5000</v>
      </c>
      <c r="H531" s="2" t="str">
        <f t="shared" si="16"/>
        <v/>
      </c>
      <c r="J531" s="2">
        <f t="shared" si="17"/>
        <v>-5000</v>
      </c>
      <c r="K531" s="2">
        <v>-5000</v>
      </c>
      <c r="L531" s="2">
        <v>-5000</v>
      </c>
      <c r="M531" s="2">
        <v>-5000</v>
      </c>
      <c r="N531" s="2">
        <v>-5000</v>
      </c>
      <c r="O531" s="2">
        <v>-5000</v>
      </c>
      <c r="P531" s="2" t="s">
        <v>531</v>
      </c>
      <c r="Q531" s="2" t="s">
        <v>365</v>
      </c>
      <c r="R531" s="2" t="s">
        <v>278</v>
      </c>
    </row>
    <row r="532" spans="1:18">
      <c r="A532" s="2" t="s">
        <v>530</v>
      </c>
      <c r="B532" s="2" t="s">
        <v>18</v>
      </c>
      <c r="C532" s="2" t="s">
        <v>19</v>
      </c>
      <c r="D532" s="2">
        <v>13479.07</v>
      </c>
      <c r="E532" s="2">
        <v>26189</v>
      </c>
      <c r="F532" s="2">
        <v>22311.32</v>
      </c>
      <c r="G532" s="2">
        <v>603</v>
      </c>
      <c r="H532" s="2" t="str">
        <f t="shared" si="16"/>
        <v/>
      </c>
      <c r="J532" s="2">
        <f t="shared" si="17"/>
        <v>603</v>
      </c>
      <c r="K532" s="2">
        <v>603</v>
      </c>
      <c r="L532" s="2">
        <v>603</v>
      </c>
      <c r="M532" s="2">
        <v>603</v>
      </c>
      <c r="N532" s="2">
        <v>603</v>
      </c>
      <c r="O532" s="2">
        <v>603</v>
      </c>
      <c r="P532" s="2" t="s">
        <v>20</v>
      </c>
      <c r="Q532" s="2" t="s">
        <v>365</v>
      </c>
      <c r="R532" s="2" t="s">
        <v>278</v>
      </c>
    </row>
    <row r="533" spans="1:18">
      <c r="A533" s="2" t="s">
        <v>530</v>
      </c>
      <c r="B533" s="2" t="s">
        <v>18</v>
      </c>
      <c r="C533" s="2" t="s">
        <v>21</v>
      </c>
      <c r="D533" s="2">
        <v>109.99</v>
      </c>
      <c r="E533" s="2">
        <v>10</v>
      </c>
      <c r="F533" s="2">
        <v>100.96</v>
      </c>
      <c r="G533" s="2">
        <v>110</v>
      </c>
      <c r="H533" s="2" t="str">
        <f t="shared" si="16"/>
        <v/>
      </c>
      <c r="J533" s="2">
        <f t="shared" si="17"/>
        <v>110</v>
      </c>
      <c r="K533" s="2">
        <v>110</v>
      </c>
      <c r="L533" s="2">
        <v>110</v>
      </c>
      <c r="M533" s="2">
        <v>110</v>
      </c>
      <c r="N533" s="2">
        <v>110</v>
      </c>
      <c r="O533" s="2">
        <v>110</v>
      </c>
      <c r="P533" s="2" t="s">
        <v>22</v>
      </c>
      <c r="Q533" s="2" t="s">
        <v>365</v>
      </c>
      <c r="R533" s="2" t="s">
        <v>278</v>
      </c>
    </row>
    <row r="534" spans="1:18">
      <c r="A534" s="2" t="s">
        <v>530</v>
      </c>
      <c r="B534" s="2" t="s">
        <v>18</v>
      </c>
      <c r="C534" s="2" t="s">
        <v>23</v>
      </c>
      <c r="D534" s="2">
        <v>599.45000000000005</v>
      </c>
      <c r="H534" s="2" t="str">
        <f t="shared" si="16"/>
        <v/>
      </c>
      <c r="J534" s="2">
        <f t="shared" si="17"/>
        <v>0</v>
      </c>
      <c r="P534" s="2" t="s">
        <v>24</v>
      </c>
      <c r="Q534" s="2" t="s">
        <v>365</v>
      </c>
      <c r="R534" s="2" t="s">
        <v>278</v>
      </c>
    </row>
    <row r="535" spans="1:18">
      <c r="A535" s="2" t="s">
        <v>530</v>
      </c>
      <c r="B535" s="2" t="s">
        <v>18</v>
      </c>
      <c r="C535" s="2" t="s">
        <v>31</v>
      </c>
      <c r="D535" s="2">
        <v>2778.1</v>
      </c>
      <c r="E535" s="2">
        <v>5636</v>
      </c>
      <c r="F535" s="2">
        <v>4725.08</v>
      </c>
      <c r="G535" s="2">
        <v>134</v>
      </c>
      <c r="H535" s="2" t="str">
        <f t="shared" si="16"/>
        <v/>
      </c>
      <c r="J535" s="2">
        <f t="shared" si="17"/>
        <v>134</v>
      </c>
      <c r="K535" s="2">
        <v>134</v>
      </c>
      <c r="L535" s="2">
        <v>134</v>
      </c>
      <c r="M535" s="2">
        <v>134</v>
      </c>
      <c r="N535" s="2">
        <v>134</v>
      </c>
      <c r="O535" s="2">
        <v>134</v>
      </c>
      <c r="P535" s="2" t="s">
        <v>20</v>
      </c>
      <c r="Q535" s="2" t="s">
        <v>365</v>
      </c>
      <c r="R535" s="2" t="s">
        <v>278</v>
      </c>
    </row>
    <row r="536" spans="1:18">
      <c r="A536" s="2" t="s">
        <v>530</v>
      </c>
      <c r="B536" s="2" t="s">
        <v>36</v>
      </c>
      <c r="C536" s="2" t="s">
        <v>41</v>
      </c>
      <c r="D536" s="2">
        <v>1034.1400000000001</v>
      </c>
      <c r="E536" s="2">
        <v>1977</v>
      </c>
      <c r="F536" s="2">
        <v>1769.45</v>
      </c>
      <c r="G536" s="2">
        <v>54</v>
      </c>
      <c r="H536" s="2" t="str">
        <f t="shared" si="16"/>
        <v/>
      </c>
      <c r="J536" s="2">
        <f t="shared" si="17"/>
        <v>54</v>
      </c>
      <c r="K536" s="2">
        <v>54</v>
      </c>
      <c r="L536" s="2">
        <v>54</v>
      </c>
      <c r="M536" s="2">
        <v>54</v>
      </c>
      <c r="N536" s="2">
        <v>54</v>
      </c>
      <c r="O536" s="2">
        <v>54</v>
      </c>
      <c r="P536" s="2" t="s">
        <v>20</v>
      </c>
      <c r="Q536" s="2" t="s">
        <v>365</v>
      </c>
      <c r="R536" s="2" t="s">
        <v>278</v>
      </c>
    </row>
    <row r="537" spans="1:18">
      <c r="A537" s="2" t="s">
        <v>530</v>
      </c>
      <c r="B537" s="2" t="s">
        <v>42</v>
      </c>
      <c r="C537" s="2" t="s">
        <v>43</v>
      </c>
      <c r="D537" s="2">
        <v>298.48</v>
      </c>
      <c r="E537" s="2">
        <v>100</v>
      </c>
      <c r="G537" s="2">
        <v>100</v>
      </c>
      <c r="H537" s="2" t="str">
        <f t="shared" si="16"/>
        <v/>
      </c>
      <c r="J537" s="2">
        <f t="shared" si="17"/>
        <v>100</v>
      </c>
      <c r="K537" s="2">
        <v>100</v>
      </c>
      <c r="L537" s="2">
        <v>100</v>
      </c>
      <c r="M537" s="2">
        <v>100</v>
      </c>
      <c r="N537" s="2">
        <v>100</v>
      </c>
      <c r="O537" s="2">
        <v>100</v>
      </c>
      <c r="P537" s="2" t="s">
        <v>532</v>
      </c>
      <c r="Q537" s="2" t="s">
        <v>365</v>
      </c>
      <c r="R537" s="2" t="s">
        <v>278</v>
      </c>
    </row>
    <row r="538" spans="1:18">
      <c r="A538" s="2" t="s">
        <v>530</v>
      </c>
      <c r="B538" s="2" t="s">
        <v>42</v>
      </c>
      <c r="C538" s="2" t="s">
        <v>205</v>
      </c>
      <c r="D538" s="2">
        <v>1547</v>
      </c>
      <c r="H538" s="2" t="str">
        <f t="shared" si="16"/>
        <v/>
      </c>
      <c r="J538" s="2">
        <f t="shared" si="17"/>
        <v>0</v>
      </c>
      <c r="P538" s="2" t="s">
        <v>533</v>
      </c>
      <c r="Q538" s="2" t="s">
        <v>365</v>
      </c>
      <c r="R538" s="2" t="s">
        <v>278</v>
      </c>
    </row>
    <row r="539" spans="1:18">
      <c r="A539" s="2" t="s">
        <v>530</v>
      </c>
      <c r="B539" s="2" t="s">
        <v>42</v>
      </c>
      <c r="C539" s="2" t="s">
        <v>128</v>
      </c>
      <c r="D539" s="2">
        <v>166.6</v>
      </c>
      <c r="H539" s="2" t="str">
        <f t="shared" si="16"/>
        <v/>
      </c>
      <c r="J539" s="2">
        <f t="shared" si="17"/>
        <v>0</v>
      </c>
      <c r="P539" s="2" t="s">
        <v>534</v>
      </c>
      <c r="Q539" s="2" t="s">
        <v>365</v>
      </c>
      <c r="R539" s="2" t="s">
        <v>278</v>
      </c>
    </row>
    <row r="540" spans="1:18">
      <c r="A540" s="2" t="s">
        <v>530</v>
      </c>
      <c r="B540" s="2" t="s">
        <v>42</v>
      </c>
      <c r="C540" s="2" t="s">
        <v>58</v>
      </c>
      <c r="E540" s="2">
        <v>150</v>
      </c>
      <c r="G540" s="2">
        <v>150</v>
      </c>
      <c r="H540" s="2" t="str">
        <f t="shared" si="16"/>
        <v/>
      </c>
      <c r="J540" s="2">
        <f t="shared" si="17"/>
        <v>150</v>
      </c>
      <c r="K540" s="2">
        <v>150</v>
      </c>
      <c r="L540" s="2">
        <v>150</v>
      </c>
      <c r="M540" s="2">
        <v>150</v>
      </c>
      <c r="N540" s="2">
        <v>150</v>
      </c>
      <c r="O540" s="2">
        <v>150</v>
      </c>
      <c r="P540" s="2" t="s">
        <v>535</v>
      </c>
      <c r="Q540" s="2" t="s">
        <v>365</v>
      </c>
      <c r="R540" s="2" t="s">
        <v>278</v>
      </c>
    </row>
    <row r="541" spans="1:18">
      <c r="A541" s="2" t="s">
        <v>530</v>
      </c>
      <c r="B541" s="2" t="s">
        <v>159</v>
      </c>
      <c r="C541" s="2" t="s">
        <v>160</v>
      </c>
      <c r="F541" s="2">
        <v>-40</v>
      </c>
      <c r="H541" s="2" t="str">
        <f t="shared" si="16"/>
        <v/>
      </c>
      <c r="J541" s="2">
        <f t="shared" si="17"/>
        <v>0</v>
      </c>
      <c r="P541" s="2" t="s">
        <v>536</v>
      </c>
      <c r="Q541" s="2" t="s">
        <v>365</v>
      </c>
      <c r="R541" s="2" t="s">
        <v>278</v>
      </c>
    </row>
    <row r="542" spans="1:18">
      <c r="A542" s="2" t="s">
        <v>530</v>
      </c>
      <c r="B542" s="2" t="s">
        <v>101</v>
      </c>
      <c r="C542" s="2" t="s">
        <v>102</v>
      </c>
      <c r="D542" s="2">
        <v>9181.19</v>
      </c>
      <c r="E542" s="2">
        <v>35000</v>
      </c>
      <c r="F542" s="2">
        <v>26075.91</v>
      </c>
      <c r="G542" s="2">
        <v>60500</v>
      </c>
      <c r="H542" s="2" t="str">
        <f t="shared" si="16"/>
        <v>W</v>
      </c>
      <c r="J542" s="2">
        <f t="shared" si="17"/>
        <v>60500</v>
      </c>
      <c r="K542" s="2">
        <v>71500</v>
      </c>
      <c r="L542" s="2">
        <v>70100</v>
      </c>
      <c r="M542" s="2">
        <v>66900</v>
      </c>
      <c r="N542" s="2">
        <v>78500</v>
      </c>
      <c r="O542" s="2">
        <v>78500</v>
      </c>
      <c r="P542" s="2" t="s">
        <v>537</v>
      </c>
      <c r="Q542" s="2" t="s">
        <v>365</v>
      </c>
      <c r="R542" s="2" t="s">
        <v>278</v>
      </c>
    </row>
    <row r="543" spans="1:18">
      <c r="A543" s="2" t="s">
        <v>530</v>
      </c>
      <c r="B543" s="2" t="s">
        <v>90</v>
      </c>
      <c r="C543" s="2" t="s">
        <v>378</v>
      </c>
      <c r="D543" s="2">
        <v>25535.1</v>
      </c>
      <c r="E543" s="2">
        <v>844</v>
      </c>
      <c r="G543" s="2">
        <v>25535</v>
      </c>
      <c r="H543" s="2" t="str">
        <f t="shared" si="16"/>
        <v/>
      </c>
      <c r="J543" s="2">
        <f t="shared" si="17"/>
        <v>25535</v>
      </c>
      <c r="K543" s="2">
        <v>25535</v>
      </c>
      <c r="L543" s="2">
        <v>25535</v>
      </c>
      <c r="M543" s="2">
        <v>25535</v>
      </c>
      <c r="N543" s="2">
        <v>25535</v>
      </c>
      <c r="O543" s="2">
        <v>25535</v>
      </c>
      <c r="Q543" s="2" t="s">
        <v>365</v>
      </c>
      <c r="R543" s="2" t="s">
        <v>278</v>
      </c>
    </row>
    <row r="544" spans="1:18">
      <c r="A544" s="2" t="s">
        <v>538</v>
      </c>
      <c r="B544" s="2" t="s">
        <v>105</v>
      </c>
      <c r="C544" s="2" t="s">
        <v>106</v>
      </c>
      <c r="D544" s="2">
        <v>-4650.3</v>
      </c>
      <c r="E544" s="2">
        <v>-4500</v>
      </c>
      <c r="F544" s="2">
        <v>-4624.7</v>
      </c>
      <c r="G544" s="2">
        <v>-4500</v>
      </c>
      <c r="H544" s="2" t="str">
        <f t="shared" si="16"/>
        <v/>
      </c>
      <c r="J544" s="2">
        <f t="shared" si="17"/>
        <v>-4500</v>
      </c>
      <c r="K544" s="2">
        <v>-4500</v>
      </c>
      <c r="L544" s="2">
        <v>-4500</v>
      </c>
      <c r="M544" s="2">
        <v>-4500</v>
      </c>
      <c r="N544" s="2">
        <v>-4500</v>
      </c>
      <c r="O544" s="2">
        <v>-4500</v>
      </c>
      <c r="P544" s="2" t="s">
        <v>539</v>
      </c>
      <c r="Q544" s="2" t="s">
        <v>365</v>
      </c>
      <c r="R544" s="2" t="s">
        <v>366</v>
      </c>
    </row>
    <row r="545" spans="1:18">
      <c r="A545" s="2" t="s">
        <v>538</v>
      </c>
      <c r="B545" s="2" t="s">
        <v>10</v>
      </c>
      <c r="C545" s="2" t="s">
        <v>112</v>
      </c>
      <c r="D545" s="2">
        <v>-514.95000000000005</v>
      </c>
      <c r="E545" s="2">
        <v>-400</v>
      </c>
      <c r="F545" s="2">
        <v>-480</v>
      </c>
      <c r="G545" s="2">
        <v>-400</v>
      </c>
      <c r="H545" s="2" t="str">
        <f t="shared" si="16"/>
        <v/>
      </c>
      <c r="J545" s="2">
        <f t="shared" si="17"/>
        <v>-400</v>
      </c>
      <c r="K545" s="2">
        <v>-400</v>
      </c>
      <c r="L545" s="2">
        <v>-400</v>
      </c>
      <c r="M545" s="2">
        <v>-400</v>
      </c>
      <c r="N545" s="2">
        <v>-400</v>
      </c>
      <c r="O545" s="2">
        <v>-400</v>
      </c>
      <c r="P545" s="2" t="s">
        <v>540</v>
      </c>
      <c r="Q545" s="2" t="s">
        <v>365</v>
      </c>
      <c r="R545" s="2" t="s">
        <v>366</v>
      </c>
    </row>
    <row r="546" spans="1:18">
      <c r="A546" s="2" t="s">
        <v>538</v>
      </c>
      <c r="B546" s="2" t="s">
        <v>10</v>
      </c>
      <c r="C546" s="2" t="s">
        <v>114</v>
      </c>
      <c r="F546" s="2">
        <v>-6</v>
      </c>
      <c r="H546" s="2" t="str">
        <f t="shared" si="16"/>
        <v/>
      </c>
      <c r="J546" s="2">
        <f t="shared" si="17"/>
        <v>0</v>
      </c>
      <c r="P546" s="2" t="s">
        <v>541</v>
      </c>
      <c r="Q546" s="2" t="s">
        <v>365</v>
      </c>
      <c r="R546" s="2" t="s">
        <v>366</v>
      </c>
    </row>
    <row r="547" spans="1:18">
      <c r="A547" s="2" t="s">
        <v>538</v>
      </c>
      <c r="B547" s="2" t="s">
        <v>18</v>
      </c>
      <c r="C547" s="2" t="s">
        <v>19</v>
      </c>
      <c r="D547" s="2">
        <v>20915.330000000002</v>
      </c>
      <c r="E547" s="2">
        <v>30615</v>
      </c>
      <c r="F547" s="2">
        <v>29278.78</v>
      </c>
      <c r="G547" s="2">
        <v>28864</v>
      </c>
      <c r="H547" s="2" t="str">
        <f t="shared" si="16"/>
        <v/>
      </c>
      <c r="J547" s="2">
        <f t="shared" si="17"/>
        <v>28864</v>
      </c>
      <c r="K547" s="2">
        <v>28864</v>
      </c>
      <c r="L547" s="2">
        <v>28864</v>
      </c>
      <c r="M547" s="2">
        <v>28864</v>
      </c>
      <c r="N547" s="2">
        <v>28864</v>
      </c>
      <c r="O547" s="2">
        <v>28864</v>
      </c>
      <c r="P547" s="2" t="s">
        <v>20</v>
      </c>
      <c r="Q547" s="2" t="s">
        <v>365</v>
      </c>
      <c r="R547" s="2" t="s">
        <v>366</v>
      </c>
    </row>
    <row r="548" spans="1:18">
      <c r="A548" s="2" t="s">
        <v>538</v>
      </c>
      <c r="B548" s="2" t="s">
        <v>18</v>
      </c>
      <c r="C548" s="2" t="s">
        <v>21</v>
      </c>
      <c r="D548" s="2">
        <v>122.75</v>
      </c>
      <c r="E548" s="2">
        <v>80</v>
      </c>
      <c r="F548" s="2">
        <v>127.32</v>
      </c>
      <c r="G548" s="2">
        <v>150</v>
      </c>
      <c r="H548" s="2" t="str">
        <f t="shared" si="16"/>
        <v/>
      </c>
      <c r="J548" s="2">
        <f t="shared" si="17"/>
        <v>150</v>
      </c>
      <c r="K548" s="2">
        <v>150</v>
      </c>
      <c r="L548" s="2">
        <v>150</v>
      </c>
      <c r="M548" s="2">
        <v>150</v>
      </c>
      <c r="N548" s="2">
        <v>150</v>
      </c>
      <c r="O548" s="2">
        <v>150</v>
      </c>
      <c r="P548" s="2" t="s">
        <v>22</v>
      </c>
      <c r="Q548" s="2" t="s">
        <v>365</v>
      </c>
      <c r="R548" s="2" t="s">
        <v>366</v>
      </c>
    </row>
    <row r="549" spans="1:18">
      <c r="A549" s="2" t="s">
        <v>538</v>
      </c>
      <c r="B549" s="2" t="s">
        <v>18</v>
      </c>
      <c r="C549" s="2" t="s">
        <v>23</v>
      </c>
      <c r="D549" s="2">
        <v>-961.32</v>
      </c>
      <c r="H549" s="2" t="str">
        <f t="shared" si="16"/>
        <v/>
      </c>
      <c r="J549" s="2">
        <f t="shared" si="17"/>
        <v>0</v>
      </c>
      <c r="P549" s="2" t="s">
        <v>24</v>
      </c>
      <c r="Q549" s="2" t="s">
        <v>365</v>
      </c>
      <c r="R549" s="2" t="s">
        <v>366</v>
      </c>
    </row>
    <row r="550" spans="1:18">
      <c r="A550" s="2" t="s">
        <v>538</v>
      </c>
      <c r="B550" s="2" t="s">
        <v>18</v>
      </c>
      <c r="C550" s="2" t="s">
        <v>25</v>
      </c>
      <c r="D550" s="2">
        <v>-0.18</v>
      </c>
      <c r="H550" s="2" t="str">
        <f t="shared" si="16"/>
        <v/>
      </c>
      <c r="J550" s="2">
        <f t="shared" si="17"/>
        <v>0</v>
      </c>
      <c r="P550" s="2" t="s">
        <v>542</v>
      </c>
      <c r="Q550" s="2" t="s">
        <v>365</v>
      </c>
      <c r="R550" s="2" t="s">
        <v>366</v>
      </c>
    </row>
    <row r="551" spans="1:18">
      <c r="A551" s="2" t="s">
        <v>538</v>
      </c>
      <c r="B551" s="2" t="s">
        <v>18</v>
      </c>
      <c r="C551" s="2" t="s">
        <v>31</v>
      </c>
      <c r="D551" s="2">
        <v>4235.47</v>
      </c>
      <c r="E551" s="2">
        <v>6497</v>
      </c>
      <c r="F551" s="2">
        <v>6248.44</v>
      </c>
      <c r="G551" s="2">
        <v>6400</v>
      </c>
      <c r="H551" s="2" t="str">
        <f t="shared" si="16"/>
        <v/>
      </c>
      <c r="J551" s="2">
        <f t="shared" si="17"/>
        <v>6400</v>
      </c>
      <c r="K551" s="2">
        <v>6400</v>
      </c>
      <c r="L551" s="2">
        <v>6400</v>
      </c>
      <c r="M551" s="2">
        <v>6400</v>
      </c>
      <c r="N551" s="2">
        <v>6400</v>
      </c>
      <c r="O551" s="2">
        <v>6400</v>
      </c>
      <c r="P551" s="2" t="s">
        <v>20</v>
      </c>
      <c r="Q551" s="2" t="s">
        <v>365</v>
      </c>
      <c r="R551" s="2" t="s">
        <v>366</v>
      </c>
    </row>
    <row r="552" spans="1:18">
      <c r="A552" s="2" t="s">
        <v>538</v>
      </c>
      <c r="B552" s="2" t="s">
        <v>18</v>
      </c>
      <c r="C552" s="2" t="s">
        <v>32</v>
      </c>
      <c r="D552" s="2">
        <v>0.18</v>
      </c>
      <c r="H552" s="2" t="str">
        <f t="shared" si="16"/>
        <v/>
      </c>
      <c r="J552" s="2">
        <f t="shared" si="17"/>
        <v>0</v>
      </c>
      <c r="P552" s="2" t="s">
        <v>542</v>
      </c>
      <c r="Q552" s="2" t="s">
        <v>365</v>
      </c>
      <c r="R552" s="2" t="s">
        <v>366</v>
      </c>
    </row>
    <row r="553" spans="1:18">
      <c r="A553" s="2" t="s">
        <v>538</v>
      </c>
      <c r="B553" s="2" t="s">
        <v>18</v>
      </c>
      <c r="C553" s="2" t="s">
        <v>93</v>
      </c>
      <c r="D553" s="2">
        <v>550.77</v>
      </c>
      <c r="H553" s="2" t="str">
        <f t="shared" si="16"/>
        <v/>
      </c>
      <c r="J553" s="2">
        <f t="shared" si="17"/>
        <v>0</v>
      </c>
      <c r="P553" s="2" t="s">
        <v>543</v>
      </c>
      <c r="Q553" s="2" t="s">
        <v>365</v>
      </c>
      <c r="R553" s="2" t="s">
        <v>366</v>
      </c>
    </row>
    <row r="554" spans="1:18">
      <c r="A554" s="2" t="s">
        <v>538</v>
      </c>
      <c r="B554" s="2" t="s">
        <v>18</v>
      </c>
      <c r="C554" s="2" t="s">
        <v>291</v>
      </c>
      <c r="D554" s="2">
        <v>269.89999999999998</v>
      </c>
      <c r="H554" s="2" t="str">
        <f t="shared" si="16"/>
        <v/>
      </c>
      <c r="J554" s="2">
        <f t="shared" si="17"/>
        <v>0</v>
      </c>
      <c r="P554" s="2" t="s">
        <v>544</v>
      </c>
      <c r="Q554" s="2" t="s">
        <v>365</v>
      </c>
      <c r="R554" s="2" t="s">
        <v>366</v>
      </c>
    </row>
    <row r="555" spans="1:18">
      <c r="A555" s="2" t="s">
        <v>538</v>
      </c>
      <c r="B555" s="2" t="s">
        <v>18</v>
      </c>
      <c r="C555" s="2" t="s">
        <v>95</v>
      </c>
      <c r="F555" s="2">
        <v>404.25</v>
      </c>
      <c r="G555" s="2">
        <v>600</v>
      </c>
      <c r="H555" s="2" t="str">
        <f t="shared" si="16"/>
        <v/>
      </c>
      <c r="J555" s="2">
        <f t="shared" si="17"/>
        <v>600</v>
      </c>
      <c r="K555" s="2">
        <v>600</v>
      </c>
      <c r="L555" s="2">
        <v>600</v>
      </c>
      <c r="M555" s="2">
        <v>600</v>
      </c>
      <c r="N555" s="2">
        <v>600</v>
      </c>
      <c r="O555" s="2">
        <v>600</v>
      </c>
      <c r="P555" s="2" t="s">
        <v>545</v>
      </c>
      <c r="Q555" s="2" t="s">
        <v>365</v>
      </c>
      <c r="R555" s="2" t="s">
        <v>366</v>
      </c>
    </row>
    <row r="556" spans="1:18">
      <c r="A556" s="2" t="s">
        <v>538</v>
      </c>
      <c r="B556" s="2" t="s">
        <v>18</v>
      </c>
      <c r="C556" s="2" t="s">
        <v>34</v>
      </c>
      <c r="F556" s="2">
        <v>53.78</v>
      </c>
      <c r="H556" s="2" t="str">
        <f t="shared" si="16"/>
        <v/>
      </c>
      <c r="J556" s="2">
        <f t="shared" si="17"/>
        <v>0</v>
      </c>
      <c r="Q556" s="2" t="s">
        <v>365</v>
      </c>
      <c r="R556" s="2" t="s">
        <v>366</v>
      </c>
    </row>
    <row r="557" spans="1:18">
      <c r="A557" s="2" t="s">
        <v>538</v>
      </c>
      <c r="B557" s="2" t="s">
        <v>36</v>
      </c>
      <c r="C557" s="2" t="s">
        <v>41</v>
      </c>
      <c r="D557" s="2">
        <v>1591.56</v>
      </c>
      <c r="E557" s="2">
        <v>2421</v>
      </c>
      <c r="F557" s="2">
        <v>2327.7399999999998</v>
      </c>
      <c r="G557" s="2">
        <v>2303</v>
      </c>
      <c r="H557" s="2" t="str">
        <f t="shared" si="16"/>
        <v/>
      </c>
      <c r="J557" s="2">
        <f t="shared" si="17"/>
        <v>2303</v>
      </c>
      <c r="K557" s="2">
        <v>2303</v>
      </c>
      <c r="L557" s="2">
        <v>2303</v>
      </c>
      <c r="M557" s="2">
        <v>2303</v>
      </c>
      <c r="N557" s="2">
        <v>2303</v>
      </c>
      <c r="O557" s="2">
        <v>2303</v>
      </c>
      <c r="P557" s="2" t="s">
        <v>20</v>
      </c>
      <c r="Q557" s="2" t="s">
        <v>365</v>
      </c>
      <c r="R557" s="2" t="s">
        <v>366</v>
      </c>
    </row>
    <row r="558" spans="1:18">
      <c r="A558" s="2" t="s">
        <v>538</v>
      </c>
      <c r="B558" s="2" t="s">
        <v>42</v>
      </c>
      <c r="C558" s="2" t="s">
        <v>43</v>
      </c>
      <c r="D558" s="2">
        <v>285.7</v>
      </c>
      <c r="E558" s="2">
        <v>500</v>
      </c>
      <c r="F558" s="2">
        <v>482.78</v>
      </c>
      <c r="G558" s="2">
        <v>500</v>
      </c>
      <c r="H558" s="2" t="str">
        <f t="shared" si="16"/>
        <v/>
      </c>
      <c r="J558" s="2">
        <f t="shared" si="17"/>
        <v>500</v>
      </c>
      <c r="K558" s="2">
        <v>500</v>
      </c>
      <c r="L558" s="2">
        <v>500</v>
      </c>
      <c r="M558" s="2">
        <v>500</v>
      </c>
      <c r="N558" s="2">
        <v>500</v>
      </c>
      <c r="O558" s="2">
        <v>500</v>
      </c>
      <c r="P558" s="2" t="s">
        <v>546</v>
      </c>
      <c r="Q558" s="2" t="s">
        <v>365</v>
      </c>
      <c r="R558" s="2" t="s">
        <v>366</v>
      </c>
    </row>
    <row r="559" spans="1:18">
      <c r="A559" s="2" t="s">
        <v>538</v>
      </c>
      <c r="B559" s="2" t="s">
        <v>42</v>
      </c>
      <c r="C559" s="2" t="s">
        <v>45</v>
      </c>
      <c r="D559" s="2">
        <v>16.29</v>
      </c>
      <c r="F559" s="2">
        <v>165</v>
      </c>
      <c r="H559" s="2" t="str">
        <f t="shared" si="16"/>
        <v/>
      </c>
      <c r="J559" s="2">
        <f t="shared" si="17"/>
        <v>0</v>
      </c>
      <c r="P559" s="2" t="s">
        <v>547</v>
      </c>
      <c r="Q559" s="2" t="s">
        <v>365</v>
      </c>
      <c r="R559" s="2" t="s">
        <v>366</v>
      </c>
    </row>
    <row r="560" spans="1:18">
      <c r="A560" s="2" t="s">
        <v>538</v>
      </c>
      <c r="B560" s="2" t="s">
        <v>42</v>
      </c>
      <c r="C560" s="2" t="s">
        <v>128</v>
      </c>
      <c r="D560" s="2">
        <v>6214.88</v>
      </c>
      <c r="E560" s="2">
        <v>5700</v>
      </c>
      <c r="F560" s="2">
        <v>5860.76</v>
      </c>
      <c r="G560" s="2">
        <v>7200</v>
      </c>
      <c r="H560" s="2" t="str">
        <f t="shared" si="16"/>
        <v>W</v>
      </c>
      <c r="J560" s="2">
        <f t="shared" si="17"/>
        <v>7200</v>
      </c>
      <c r="K560" s="2">
        <v>7200</v>
      </c>
      <c r="L560" s="2">
        <v>7200</v>
      </c>
      <c r="M560" s="2">
        <v>7200</v>
      </c>
      <c r="N560" s="2">
        <v>7200</v>
      </c>
      <c r="O560" s="2">
        <v>7200</v>
      </c>
      <c r="P560" s="2" t="s">
        <v>548</v>
      </c>
      <c r="Q560" s="2" t="s">
        <v>365</v>
      </c>
      <c r="R560" s="2" t="s">
        <v>366</v>
      </c>
    </row>
    <row r="561" spans="1:18">
      <c r="A561" s="2" t="s">
        <v>538</v>
      </c>
      <c r="B561" s="2" t="s">
        <v>42</v>
      </c>
      <c r="C561" s="2" t="s">
        <v>46</v>
      </c>
      <c r="E561" s="2">
        <v>415</v>
      </c>
      <c r="G561" s="2">
        <v>415</v>
      </c>
      <c r="H561" s="2" t="str">
        <f t="shared" si="16"/>
        <v/>
      </c>
      <c r="J561" s="2">
        <f t="shared" si="17"/>
        <v>415</v>
      </c>
      <c r="K561" s="2">
        <v>415</v>
      </c>
      <c r="L561" s="2">
        <v>415</v>
      </c>
      <c r="M561" s="2">
        <v>415</v>
      </c>
      <c r="N561" s="2">
        <v>415</v>
      </c>
      <c r="O561" s="2">
        <v>415</v>
      </c>
      <c r="P561" s="2" t="s">
        <v>549</v>
      </c>
      <c r="Q561" s="2" t="s">
        <v>365</v>
      </c>
      <c r="R561" s="2" t="s">
        <v>366</v>
      </c>
    </row>
    <row r="562" spans="1:18">
      <c r="A562" s="2" t="s">
        <v>538</v>
      </c>
      <c r="B562" s="2" t="s">
        <v>42</v>
      </c>
      <c r="C562" s="2" t="s">
        <v>81</v>
      </c>
      <c r="D562" s="2">
        <v>379</v>
      </c>
      <c r="E562" s="2">
        <v>380</v>
      </c>
      <c r="F562" s="2">
        <v>379</v>
      </c>
      <c r="G562" s="2">
        <v>380</v>
      </c>
      <c r="H562" s="2" t="str">
        <f t="shared" si="16"/>
        <v/>
      </c>
      <c r="J562" s="2">
        <f t="shared" si="17"/>
        <v>380</v>
      </c>
      <c r="K562" s="2">
        <v>380</v>
      </c>
      <c r="L562" s="2">
        <v>380</v>
      </c>
      <c r="M562" s="2">
        <v>380</v>
      </c>
      <c r="N562" s="2">
        <v>380</v>
      </c>
      <c r="O562" s="2">
        <v>380</v>
      </c>
      <c r="P562" s="2" t="s">
        <v>550</v>
      </c>
      <c r="Q562" s="2" t="s">
        <v>365</v>
      </c>
      <c r="R562" s="2" t="s">
        <v>366</v>
      </c>
    </row>
    <row r="563" spans="1:18">
      <c r="A563" s="2" t="s">
        <v>538</v>
      </c>
      <c r="B563" s="2" t="s">
        <v>42</v>
      </c>
      <c r="C563" s="2" t="s">
        <v>54</v>
      </c>
      <c r="F563" s="2">
        <v>16.100000000000001</v>
      </c>
      <c r="H563" s="2" t="str">
        <f t="shared" si="16"/>
        <v/>
      </c>
      <c r="J563" s="2">
        <f t="shared" si="17"/>
        <v>0</v>
      </c>
      <c r="P563" s="2" t="s">
        <v>551</v>
      </c>
      <c r="Q563" s="2" t="s">
        <v>365</v>
      </c>
      <c r="R563" s="2" t="s">
        <v>366</v>
      </c>
    </row>
    <row r="564" spans="1:18">
      <c r="A564" s="2" t="s">
        <v>538</v>
      </c>
      <c r="B564" s="2" t="s">
        <v>42</v>
      </c>
      <c r="C564" s="2" t="s">
        <v>58</v>
      </c>
      <c r="D564" s="2">
        <v>1318.1</v>
      </c>
      <c r="E564" s="2">
        <v>500</v>
      </c>
      <c r="G564" s="2">
        <v>500</v>
      </c>
      <c r="H564" s="2" t="str">
        <f t="shared" si="16"/>
        <v/>
      </c>
      <c r="J564" s="2">
        <f t="shared" si="17"/>
        <v>500</v>
      </c>
      <c r="K564" s="2">
        <v>500</v>
      </c>
      <c r="L564" s="2">
        <v>500</v>
      </c>
      <c r="M564" s="2">
        <v>500</v>
      </c>
      <c r="N564" s="2">
        <v>500</v>
      </c>
      <c r="O564" s="2">
        <v>500</v>
      </c>
      <c r="P564" s="2" t="s">
        <v>552</v>
      </c>
      <c r="Q564" s="2" t="s">
        <v>365</v>
      </c>
      <c r="R564" s="2" t="s">
        <v>366</v>
      </c>
    </row>
    <row r="565" spans="1:18">
      <c r="A565" s="2" t="s">
        <v>538</v>
      </c>
      <c r="B565" s="2" t="s">
        <v>60</v>
      </c>
      <c r="C565" s="2" t="s">
        <v>85</v>
      </c>
      <c r="G565" s="2">
        <v>1240</v>
      </c>
      <c r="H565" s="2" t="str">
        <f t="shared" si="16"/>
        <v/>
      </c>
      <c r="J565" s="2">
        <f t="shared" si="17"/>
        <v>1240</v>
      </c>
      <c r="K565" s="2">
        <v>1240</v>
      </c>
      <c r="L565" s="2">
        <v>1240</v>
      </c>
      <c r="M565" s="2">
        <v>1240</v>
      </c>
      <c r="N565" s="2">
        <v>1240</v>
      </c>
      <c r="P565" s="2" t="s">
        <v>553</v>
      </c>
      <c r="Q565" s="2" t="s">
        <v>365</v>
      </c>
      <c r="R565" s="2" t="s">
        <v>366</v>
      </c>
    </row>
    <row r="566" spans="1:18">
      <c r="A566" s="2" t="s">
        <v>538</v>
      </c>
      <c r="B566" s="2" t="s">
        <v>60</v>
      </c>
      <c r="C566" s="2" t="s">
        <v>61</v>
      </c>
      <c r="D566" s="2">
        <v>183</v>
      </c>
      <c r="E566" s="2">
        <v>272</v>
      </c>
      <c r="F566" s="2">
        <v>285</v>
      </c>
      <c r="G566" s="2">
        <v>302</v>
      </c>
      <c r="H566" s="2" t="str">
        <f t="shared" si="16"/>
        <v/>
      </c>
      <c r="J566" s="2">
        <f t="shared" si="17"/>
        <v>302</v>
      </c>
      <c r="K566" s="2">
        <v>303</v>
      </c>
      <c r="L566" s="2">
        <v>301</v>
      </c>
      <c r="M566" s="2">
        <v>282</v>
      </c>
      <c r="N566" s="2">
        <v>61</v>
      </c>
      <c r="O566" s="2">
        <v>35</v>
      </c>
      <c r="P566" s="2" t="s">
        <v>554</v>
      </c>
      <c r="Q566" s="2" t="s">
        <v>365</v>
      </c>
      <c r="R566" s="2" t="s">
        <v>366</v>
      </c>
    </row>
    <row r="567" spans="1:18">
      <c r="A567" s="2" t="s">
        <v>538</v>
      </c>
      <c r="B567" s="2" t="s">
        <v>60</v>
      </c>
      <c r="C567" s="2" t="s">
        <v>246</v>
      </c>
      <c r="D567" s="2">
        <v>89</v>
      </c>
      <c r="H567" s="2" t="str">
        <f t="shared" si="16"/>
        <v/>
      </c>
      <c r="J567" s="2">
        <f t="shared" si="17"/>
        <v>0</v>
      </c>
      <c r="P567" s="2" t="s">
        <v>555</v>
      </c>
      <c r="Q567" s="2" t="s">
        <v>365</v>
      </c>
      <c r="R567" s="2" t="s">
        <v>366</v>
      </c>
    </row>
    <row r="568" spans="1:18">
      <c r="A568" s="2" t="s">
        <v>538</v>
      </c>
      <c r="B568" s="2" t="s">
        <v>159</v>
      </c>
      <c r="C568" s="2" t="s">
        <v>160</v>
      </c>
      <c r="D568" s="2">
        <v>-132</v>
      </c>
      <c r="H568" s="2" t="str">
        <f t="shared" si="16"/>
        <v/>
      </c>
      <c r="J568" s="2">
        <f t="shared" si="17"/>
        <v>0</v>
      </c>
      <c r="P568" s="2" t="s">
        <v>556</v>
      </c>
      <c r="Q568" s="2" t="s">
        <v>365</v>
      </c>
      <c r="R568" s="2" t="s">
        <v>366</v>
      </c>
    </row>
    <row r="569" spans="1:18">
      <c r="A569" s="2" t="s">
        <v>538</v>
      </c>
      <c r="B569" s="2" t="s">
        <v>90</v>
      </c>
      <c r="C569" s="2" t="s">
        <v>378</v>
      </c>
      <c r="D569" s="2">
        <v>39426.22</v>
      </c>
      <c r="E569" s="2">
        <v>19056</v>
      </c>
      <c r="G569" s="2">
        <v>39426</v>
      </c>
      <c r="H569" s="2" t="str">
        <f t="shared" si="16"/>
        <v/>
      </c>
      <c r="J569" s="2">
        <f t="shared" si="17"/>
        <v>39426</v>
      </c>
      <c r="K569" s="2">
        <v>39426</v>
      </c>
      <c r="L569" s="2">
        <v>39426</v>
      </c>
      <c r="M569" s="2">
        <v>39246</v>
      </c>
      <c r="N569" s="2">
        <v>39426</v>
      </c>
      <c r="O569" s="2">
        <v>39426</v>
      </c>
      <c r="Q569" s="2" t="s">
        <v>365</v>
      </c>
      <c r="R569" s="2" t="s">
        <v>366</v>
      </c>
    </row>
    <row r="570" spans="1:18">
      <c r="A570" s="2" t="s">
        <v>557</v>
      </c>
      <c r="B570" s="2" t="s">
        <v>105</v>
      </c>
      <c r="C570" s="2" t="s">
        <v>106</v>
      </c>
      <c r="D570" s="2">
        <v>-4902.75</v>
      </c>
      <c r="E570" s="2">
        <v>-4000</v>
      </c>
      <c r="F570" s="2">
        <v>-4662.7</v>
      </c>
      <c r="G570" s="2">
        <v>-4500</v>
      </c>
      <c r="H570" s="2" t="str">
        <f t="shared" si="16"/>
        <v/>
      </c>
      <c r="J570" s="2">
        <f t="shared" si="17"/>
        <v>-4500</v>
      </c>
      <c r="K570" s="2">
        <v>-4500</v>
      </c>
      <c r="L570" s="2">
        <v>-4500</v>
      </c>
      <c r="M570" s="2">
        <v>-4500</v>
      </c>
      <c r="N570" s="2">
        <v>-4500</v>
      </c>
      <c r="O570" s="2">
        <v>-4500</v>
      </c>
      <c r="P570" s="2" t="s">
        <v>558</v>
      </c>
      <c r="Q570" s="2" t="s">
        <v>365</v>
      </c>
      <c r="R570" s="2" t="s">
        <v>366</v>
      </c>
    </row>
    <row r="571" spans="1:18">
      <c r="A571" s="2" t="s">
        <v>557</v>
      </c>
      <c r="B571" s="2" t="s">
        <v>18</v>
      </c>
      <c r="C571" s="2" t="s">
        <v>34</v>
      </c>
      <c r="F571" s="2">
        <v>53.78</v>
      </c>
      <c r="H571" s="2" t="str">
        <f t="shared" si="16"/>
        <v/>
      </c>
      <c r="J571" s="2">
        <f t="shared" si="17"/>
        <v>0</v>
      </c>
      <c r="Q571" s="2" t="s">
        <v>365</v>
      </c>
      <c r="R571" s="2" t="s">
        <v>366</v>
      </c>
    </row>
    <row r="572" spans="1:18">
      <c r="A572" s="2" t="s">
        <v>557</v>
      </c>
      <c r="B572" s="2" t="s">
        <v>42</v>
      </c>
      <c r="C572" s="2" t="s">
        <v>43</v>
      </c>
      <c r="D572" s="2">
        <v>558.37</v>
      </c>
      <c r="E572" s="2">
        <v>200</v>
      </c>
      <c r="F572" s="2">
        <v>94.78</v>
      </c>
      <c r="G572" s="2">
        <v>200</v>
      </c>
      <c r="H572" s="2" t="str">
        <f t="shared" si="16"/>
        <v/>
      </c>
      <c r="J572" s="2">
        <f t="shared" si="17"/>
        <v>200</v>
      </c>
      <c r="K572" s="2">
        <v>200</v>
      </c>
      <c r="L572" s="2">
        <v>200</v>
      </c>
      <c r="M572" s="2">
        <v>200</v>
      </c>
      <c r="N572" s="2">
        <v>200</v>
      </c>
      <c r="O572" s="2">
        <v>200</v>
      </c>
      <c r="P572" s="2" t="s">
        <v>559</v>
      </c>
      <c r="Q572" s="2" t="s">
        <v>365</v>
      </c>
      <c r="R572" s="2" t="s">
        <v>366</v>
      </c>
    </row>
    <row r="573" spans="1:18">
      <c r="A573" s="2" t="s">
        <v>557</v>
      </c>
      <c r="B573" s="2" t="s">
        <v>42</v>
      </c>
      <c r="C573" s="2" t="s">
        <v>193</v>
      </c>
      <c r="D573" s="2">
        <v>64.95</v>
      </c>
      <c r="H573" s="2" t="str">
        <f t="shared" si="16"/>
        <v/>
      </c>
      <c r="J573" s="2">
        <f t="shared" si="17"/>
        <v>0</v>
      </c>
      <c r="P573" s="2" t="s">
        <v>560</v>
      </c>
      <c r="Q573" s="2" t="s">
        <v>365</v>
      </c>
      <c r="R573" s="2" t="s">
        <v>366</v>
      </c>
    </row>
    <row r="574" spans="1:18">
      <c r="A574" s="2" t="s">
        <v>557</v>
      </c>
      <c r="B574" s="2" t="s">
        <v>42</v>
      </c>
      <c r="C574" s="2" t="s">
        <v>195</v>
      </c>
      <c r="D574" s="2">
        <v>582.92999999999995</v>
      </c>
      <c r="H574" s="2" t="str">
        <f t="shared" si="16"/>
        <v/>
      </c>
      <c r="J574" s="2">
        <f t="shared" si="17"/>
        <v>0</v>
      </c>
      <c r="P574" s="2" t="s">
        <v>561</v>
      </c>
      <c r="Q574" s="2" t="s">
        <v>365</v>
      </c>
      <c r="R574" s="2" t="s">
        <v>366</v>
      </c>
    </row>
    <row r="575" spans="1:18">
      <c r="A575" s="2" t="s">
        <v>557</v>
      </c>
      <c r="B575" s="2" t="s">
        <v>42</v>
      </c>
      <c r="C575" s="2" t="s">
        <v>45</v>
      </c>
      <c r="D575" s="2">
        <v>346.77</v>
      </c>
      <c r="H575" s="2" t="str">
        <f t="shared" si="16"/>
        <v/>
      </c>
      <c r="J575" s="2">
        <f t="shared" si="17"/>
        <v>0</v>
      </c>
      <c r="P575" s="2" t="s">
        <v>562</v>
      </c>
      <c r="Q575" s="2" t="s">
        <v>365</v>
      </c>
      <c r="R575" s="2" t="s">
        <v>366</v>
      </c>
    </row>
    <row r="576" spans="1:18">
      <c r="A576" s="2" t="s">
        <v>557</v>
      </c>
      <c r="B576" s="2" t="s">
        <v>42</v>
      </c>
      <c r="C576" s="2" t="s">
        <v>128</v>
      </c>
      <c r="D576" s="2">
        <v>827.76</v>
      </c>
      <c r="E576" s="2">
        <v>830</v>
      </c>
      <c r="F576" s="2">
        <v>827.76</v>
      </c>
      <c r="G576" s="2">
        <v>830</v>
      </c>
      <c r="H576" s="2" t="str">
        <f t="shared" si="16"/>
        <v/>
      </c>
      <c r="J576" s="2">
        <f t="shared" si="17"/>
        <v>830</v>
      </c>
      <c r="K576" s="2">
        <v>830</v>
      </c>
      <c r="L576" s="2">
        <v>830</v>
      </c>
      <c r="M576" s="2">
        <v>830</v>
      </c>
      <c r="N576" s="2">
        <v>830</v>
      </c>
      <c r="O576" s="2">
        <v>830</v>
      </c>
      <c r="P576" s="2" t="s">
        <v>563</v>
      </c>
      <c r="Q576" s="2" t="s">
        <v>365</v>
      </c>
      <c r="R576" s="2" t="s">
        <v>366</v>
      </c>
    </row>
    <row r="577" spans="1:18">
      <c r="A577" s="2" t="s">
        <v>557</v>
      </c>
      <c r="B577" s="2" t="s">
        <v>42</v>
      </c>
      <c r="C577" s="2" t="s">
        <v>46</v>
      </c>
      <c r="D577" s="2">
        <v>1677.93</v>
      </c>
      <c r="E577" s="2">
        <v>1800</v>
      </c>
      <c r="F577" s="2">
        <v>1765.46</v>
      </c>
      <c r="G577" s="2">
        <v>1800</v>
      </c>
      <c r="H577" s="2" t="str">
        <f t="shared" si="16"/>
        <v/>
      </c>
      <c r="J577" s="2">
        <f t="shared" si="17"/>
        <v>1800</v>
      </c>
      <c r="K577" s="2">
        <v>1800</v>
      </c>
      <c r="L577" s="2">
        <v>1800</v>
      </c>
      <c r="M577" s="2">
        <v>1800</v>
      </c>
      <c r="N577" s="2">
        <v>1800</v>
      </c>
      <c r="O577" s="2">
        <v>1800</v>
      </c>
      <c r="P577" s="2" t="s">
        <v>564</v>
      </c>
      <c r="Q577" s="2" t="s">
        <v>365</v>
      </c>
      <c r="R577" s="2" t="s">
        <v>366</v>
      </c>
    </row>
    <row r="578" spans="1:18">
      <c r="A578" s="2" t="s">
        <v>557</v>
      </c>
      <c r="B578" s="2" t="s">
        <v>42</v>
      </c>
      <c r="C578" s="2" t="s">
        <v>81</v>
      </c>
      <c r="D578" s="2">
        <v>500.13</v>
      </c>
      <c r="E578" s="2">
        <v>500</v>
      </c>
      <c r="F578" s="2">
        <v>465.34</v>
      </c>
      <c r="G578" s="2">
        <v>500</v>
      </c>
      <c r="H578" s="2" t="str">
        <f t="shared" si="16"/>
        <v/>
      </c>
      <c r="J578" s="2">
        <f t="shared" si="17"/>
        <v>500</v>
      </c>
      <c r="K578" s="2">
        <v>500</v>
      </c>
      <c r="L578" s="2">
        <v>500</v>
      </c>
      <c r="M578" s="2">
        <v>500</v>
      </c>
      <c r="N578" s="2">
        <v>500</v>
      </c>
      <c r="O578" s="2">
        <v>500</v>
      </c>
      <c r="P578" s="2" t="s">
        <v>565</v>
      </c>
      <c r="Q578" s="2" t="s">
        <v>365</v>
      </c>
      <c r="R578" s="2" t="s">
        <v>366</v>
      </c>
    </row>
    <row r="579" spans="1:18">
      <c r="A579" s="2" t="s">
        <v>557</v>
      </c>
      <c r="B579" s="2" t="s">
        <v>42</v>
      </c>
      <c r="C579" s="2" t="s">
        <v>142</v>
      </c>
      <c r="D579" s="2">
        <v>4.9800000000000004</v>
      </c>
      <c r="H579" s="2" t="str">
        <f t="shared" ref="H579:H642" si="18">IF(ABS(G579)&gt;5000,
      IF(ABS(F579)&lt;&gt;0,
          IF(ABS((F579-G579)/G579*100)&gt;10,"W",""),""),"")</f>
        <v/>
      </c>
      <c r="J579" s="2">
        <f t="shared" ref="J579:J642" si="19">G579+I579</f>
        <v>0</v>
      </c>
      <c r="P579" s="2" t="s">
        <v>566</v>
      </c>
      <c r="Q579" s="2" t="s">
        <v>365</v>
      </c>
      <c r="R579" s="2" t="s">
        <v>366</v>
      </c>
    </row>
    <row r="580" spans="1:18">
      <c r="A580" s="2" t="s">
        <v>557</v>
      </c>
      <c r="B580" s="2" t="s">
        <v>42</v>
      </c>
      <c r="C580" s="2" t="s">
        <v>54</v>
      </c>
      <c r="E580" s="2">
        <v>250</v>
      </c>
      <c r="G580" s="2">
        <v>250</v>
      </c>
      <c r="H580" s="2" t="str">
        <f t="shared" si="18"/>
        <v/>
      </c>
      <c r="J580" s="2">
        <f t="shared" si="19"/>
        <v>250</v>
      </c>
      <c r="K580" s="2">
        <v>250</v>
      </c>
      <c r="L580" s="2">
        <v>250</v>
      </c>
      <c r="M580" s="2">
        <v>250</v>
      </c>
      <c r="N580" s="2">
        <v>250</v>
      </c>
      <c r="O580" s="2">
        <v>250</v>
      </c>
      <c r="P580" s="2" t="s">
        <v>567</v>
      </c>
      <c r="Q580" s="2" t="s">
        <v>365</v>
      </c>
      <c r="R580" s="2" t="s">
        <v>366</v>
      </c>
    </row>
    <row r="581" spans="1:18">
      <c r="A581" s="2" t="s">
        <v>557</v>
      </c>
      <c r="B581" s="2" t="s">
        <v>42</v>
      </c>
      <c r="C581" s="2" t="s">
        <v>355</v>
      </c>
      <c r="G581" s="2">
        <v>500</v>
      </c>
      <c r="H581" s="2" t="str">
        <f t="shared" si="18"/>
        <v/>
      </c>
      <c r="J581" s="2">
        <f t="shared" si="19"/>
        <v>500</v>
      </c>
      <c r="P581" s="2" t="s">
        <v>568</v>
      </c>
      <c r="Q581" s="2" t="s">
        <v>365</v>
      </c>
      <c r="R581" s="2" t="s">
        <v>366</v>
      </c>
    </row>
    <row r="582" spans="1:18">
      <c r="A582" s="2" t="s">
        <v>557</v>
      </c>
      <c r="B582" s="2" t="s">
        <v>42</v>
      </c>
      <c r="C582" s="2" t="s">
        <v>58</v>
      </c>
      <c r="D582" s="2">
        <v>842.96</v>
      </c>
      <c r="E582" s="2">
        <v>300</v>
      </c>
      <c r="G582" s="2">
        <v>1300</v>
      </c>
      <c r="H582" s="2" t="str">
        <f t="shared" si="18"/>
        <v/>
      </c>
      <c r="J582" s="2">
        <f t="shared" si="19"/>
        <v>1300</v>
      </c>
      <c r="K582" s="2">
        <v>300</v>
      </c>
      <c r="L582" s="2">
        <v>300</v>
      </c>
      <c r="M582" s="2">
        <v>300</v>
      </c>
      <c r="N582" s="2">
        <v>300</v>
      </c>
      <c r="O582" s="2">
        <v>300</v>
      </c>
      <c r="P582" s="2" t="s">
        <v>569</v>
      </c>
      <c r="Q582" s="2" t="s">
        <v>365</v>
      </c>
      <c r="R582" s="2" t="s">
        <v>366</v>
      </c>
    </row>
    <row r="583" spans="1:18">
      <c r="A583" s="2" t="s">
        <v>557</v>
      </c>
      <c r="B583" s="2" t="s">
        <v>42</v>
      </c>
      <c r="C583" s="2" t="s">
        <v>149</v>
      </c>
      <c r="D583" s="2">
        <v>65</v>
      </c>
      <c r="E583" s="2">
        <v>65</v>
      </c>
      <c r="F583" s="2">
        <v>65</v>
      </c>
      <c r="G583" s="2">
        <v>65</v>
      </c>
      <c r="H583" s="2" t="str">
        <f t="shared" si="18"/>
        <v/>
      </c>
      <c r="J583" s="2">
        <f t="shared" si="19"/>
        <v>65</v>
      </c>
      <c r="K583" s="2">
        <v>65</v>
      </c>
      <c r="L583" s="2">
        <v>65</v>
      </c>
      <c r="M583" s="2">
        <v>65</v>
      </c>
      <c r="N583" s="2">
        <v>65</v>
      </c>
      <c r="O583" s="2">
        <v>65</v>
      </c>
      <c r="P583" s="2" t="s">
        <v>570</v>
      </c>
      <c r="Q583" s="2" t="s">
        <v>365</v>
      </c>
      <c r="R583" s="2" t="s">
        <v>366</v>
      </c>
    </row>
    <row r="584" spans="1:18">
      <c r="A584" s="2" t="s">
        <v>557</v>
      </c>
      <c r="B584" s="2" t="s">
        <v>60</v>
      </c>
      <c r="C584" s="2" t="s">
        <v>61</v>
      </c>
      <c r="H584" s="2" t="str">
        <f t="shared" si="18"/>
        <v/>
      </c>
      <c r="J584" s="2">
        <f t="shared" si="19"/>
        <v>0</v>
      </c>
      <c r="K584" s="2">
        <v>160</v>
      </c>
      <c r="L584" s="2">
        <v>160</v>
      </c>
      <c r="M584" s="2">
        <v>160</v>
      </c>
      <c r="N584" s="2">
        <v>160</v>
      </c>
      <c r="O584" s="2">
        <v>160</v>
      </c>
      <c r="P584" s="2" t="s">
        <v>571</v>
      </c>
      <c r="Q584" s="2" t="s">
        <v>365</v>
      </c>
      <c r="R584" s="2" t="s">
        <v>366</v>
      </c>
    </row>
    <row r="585" spans="1:18">
      <c r="A585" s="2" t="s">
        <v>557</v>
      </c>
      <c r="B585" s="2" t="s">
        <v>101</v>
      </c>
      <c r="C585" s="2" t="s">
        <v>102</v>
      </c>
      <c r="D585" s="2">
        <v>17.850000000000001</v>
      </c>
      <c r="H585" s="2" t="str">
        <f t="shared" si="18"/>
        <v/>
      </c>
      <c r="J585" s="2">
        <f t="shared" si="19"/>
        <v>0</v>
      </c>
      <c r="P585" s="2" t="s">
        <v>572</v>
      </c>
      <c r="Q585" s="2" t="s">
        <v>365</v>
      </c>
      <c r="R585" s="2" t="s">
        <v>366</v>
      </c>
    </row>
    <row r="586" spans="1:18">
      <c r="A586" s="2" t="s">
        <v>573</v>
      </c>
      <c r="B586" s="2" t="s">
        <v>105</v>
      </c>
      <c r="C586" s="2" t="s">
        <v>106</v>
      </c>
      <c r="D586" s="2">
        <v>-22028.95</v>
      </c>
      <c r="E586" s="2">
        <v>-20000</v>
      </c>
      <c r="F586" s="2">
        <v>-26131.25</v>
      </c>
      <c r="G586" s="2">
        <v>-20000</v>
      </c>
      <c r="H586" s="2" t="str">
        <f t="shared" si="18"/>
        <v>W</v>
      </c>
      <c r="J586" s="2">
        <f t="shared" si="19"/>
        <v>-20000</v>
      </c>
      <c r="K586" s="2">
        <v>-20000</v>
      </c>
      <c r="L586" s="2">
        <v>-20000</v>
      </c>
      <c r="M586" s="2">
        <v>-20000</v>
      </c>
      <c r="N586" s="2">
        <v>-20000</v>
      </c>
      <c r="O586" s="2">
        <v>-20000</v>
      </c>
      <c r="P586" s="2" t="s">
        <v>558</v>
      </c>
      <c r="Q586" s="2" t="s">
        <v>365</v>
      </c>
      <c r="R586" s="2" t="s">
        <v>366</v>
      </c>
    </row>
    <row r="587" spans="1:18">
      <c r="A587" s="2" t="s">
        <v>573</v>
      </c>
      <c r="B587" s="2" t="s">
        <v>10</v>
      </c>
      <c r="C587" s="2" t="s">
        <v>108</v>
      </c>
      <c r="D587" s="2">
        <v>-36127.96</v>
      </c>
      <c r="E587" s="2">
        <v>-29000</v>
      </c>
      <c r="G587" s="2">
        <v>-35000</v>
      </c>
      <c r="H587" s="2" t="str">
        <f t="shared" si="18"/>
        <v/>
      </c>
      <c r="J587" s="2">
        <f t="shared" si="19"/>
        <v>-35000</v>
      </c>
      <c r="K587" s="2">
        <v>-35000</v>
      </c>
      <c r="L587" s="2">
        <v>-35000</v>
      </c>
      <c r="M587" s="2">
        <v>-35000</v>
      </c>
      <c r="N587" s="2">
        <v>-35000</v>
      </c>
      <c r="O587" s="2">
        <v>-35000</v>
      </c>
      <c r="P587" s="2" t="s">
        <v>574</v>
      </c>
      <c r="Q587" s="2" t="s">
        <v>365</v>
      </c>
      <c r="R587" s="2" t="s">
        <v>366</v>
      </c>
    </row>
    <row r="588" spans="1:18">
      <c r="A588" s="2" t="s">
        <v>573</v>
      </c>
      <c r="B588" s="2" t="s">
        <v>10</v>
      </c>
      <c r="C588" s="2" t="s">
        <v>112</v>
      </c>
      <c r="D588" s="2">
        <v>-3600</v>
      </c>
      <c r="E588" s="2">
        <v>-2000</v>
      </c>
      <c r="F588" s="2">
        <v>-3525</v>
      </c>
      <c r="G588" s="2">
        <v>-3000</v>
      </c>
      <c r="H588" s="2" t="str">
        <f t="shared" si="18"/>
        <v/>
      </c>
      <c r="J588" s="2">
        <f t="shared" si="19"/>
        <v>-3000</v>
      </c>
      <c r="K588" s="2">
        <v>-3000</v>
      </c>
      <c r="L588" s="2">
        <v>-3000</v>
      </c>
      <c r="M588" s="2">
        <v>-3000</v>
      </c>
      <c r="N588" s="2">
        <v>-3000</v>
      </c>
      <c r="O588" s="2">
        <v>-3000</v>
      </c>
      <c r="P588" s="2" t="s">
        <v>575</v>
      </c>
      <c r="Q588" s="2" t="s">
        <v>365</v>
      </c>
      <c r="R588" s="2" t="s">
        <v>366</v>
      </c>
    </row>
    <row r="589" spans="1:18">
      <c r="A589" s="2" t="s">
        <v>573</v>
      </c>
      <c r="B589" s="2" t="s">
        <v>42</v>
      </c>
      <c r="C589" s="2" t="s">
        <v>43</v>
      </c>
      <c r="D589" s="2">
        <v>586.9</v>
      </c>
      <c r="E589" s="2">
        <v>200</v>
      </c>
      <c r="F589" s="2">
        <v>94.78</v>
      </c>
      <c r="G589" s="2">
        <v>200</v>
      </c>
      <c r="H589" s="2" t="str">
        <f t="shared" si="18"/>
        <v/>
      </c>
      <c r="J589" s="2">
        <f t="shared" si="19"/>
        <v>200</v>
      </c>
      <c r="K589" s="2">
        <v>200</v>
      </c>
      <c r="L589" s="2">
        <v>200</v>
      </c>
      <c r="M589" s="2">
        <v>200</v>
      </c>
      <c r="N589" s="2">
        <v>200</v>
      </c>
      <c r="O589" s="2">
        <v>200</v>
      </c>
      <c r="P589" s="2" t="s">
        <v>576</v>
      </c>
      <c r="Q589" s="2" t="s">
        <v>365</v>
      </c>
      <c r="R589" s="2" t="s">
        <v>366</v>
      </c>
    </row>
    <row r="590" spans="1:18">
      <c r="A590" s="2" t="s">
        <v>573</v>
      </c>
      <c r="B590" s="2" t="s">
        <v>42</v>
      </c>
      <c r="C590" s="2" t="s">
        <v>195</v>
      </c>
      <c r="D590" s="2">
        <v>207.06</v>
      </c>
      <c r="H590" s="2" t="str">
        <f t="shared" si="18"/>
        <v/>
      </c>
      <c r="J590" s="2">
        <f t="shared" si="19"/>
        <v>0</v>
      </c>
      <c r="P590" s="2" t="s">
        <v>577</v>
      </c>
      <c r="Q590" s="2" t="s">
        <v>365</v>
      </c>
      <c r="R590" s="2" t="s">
        <v>366</v>
      </c>
    </row>
    <row r="591" spans="1:18">
      <c r="A591" s="2" t="s">
        <v>573</v>
      </c>
      <c r="B591" s="2" t="s">
        <v>42</v>
      </c>
      <c r="C591" s="2" t="s">
        <v>128</v>
      </c>
      <c r="D591" s="2">
        <v>827.76</v>
      </c>
      <c r="E591" s="2">
        <v>850</v>
      </c>
      <c r="F591" s="2">
        <v>827.76</v>
      </c>
      <c r="G591" s="2">
        <v>850</v>
      </c>
      <c r="H591" s="2" t="str">
        <f t="shared" si="18"/>
        <v/>
      </c>
      <c r="J591" s="2">
        <f t="shared" si="19"/>
        <v>850</v>
      </c>
      <c r="K591" s="2">
        <v>850</v>
      </c>
      <c r="L591" s="2">
        <v>850</v>
      </c>
      <c r="M591" s="2">
        <v>850</v>
      </c>
      <c r="N591" s="2">
        <v>850</v>
      </c>
      <c r="O591" s="2">
        <v>850</v>
      </c>
      <c r="P591" s="2" t="s">
        <v>578</v>
      </c>
      <c r="Q591" s="2" t="s">
        <v>365</v>
      </c>
      <c r="R591" s="2" t="s">
        <v>366</v>
      </c>
    </row>
    <row r="592" spans="1:18">
      <c r="A592" s="2" t="s">
        <v>573</v>
      </c>
      <c r="B592" s="2" t="s">
        <v>42</v>
      </c>
      <c r="C592" s="2" t="s">
        <v>46</v>
      </c>
      <c r="D592" s="2">
        <v>1677.99</v>
      </c>
      <c r="E592" s="2">
        <v>1800</v>
      </c>
      <c r="F592" s="2">
        <v>1765.46</v>
      </c>
      <c r="G592" s="2">
        <v>1800</v>
      </c>
      <c r="H592" s="2" t="str">
        <f t="shared" si="18"/>
        <v/>
      </c>
      <c r="J592" s="2">
        <f t="shared" si="19"/>
        <v>1800</v>
      </c>
      <c r="K592" s="2">
        <v>1800</v>
      </c>
      <c r="L592" s="2">
        <v>1800</v>
      </c>
      <c r="M592" s="2">
        <v>1800</v>
      </c>
      <c r="N592" s="2">
        <v>1800</v>
      </c>
      <c r="O592" s="2">
        <v>1800</v>
      </c>
      <c r="P592" s="2" t="s">
        <v>579</v>
      </c>
      <c r="Q592" s="2" t="s">
        <v>365</v>
      </c>
      <c r="R592" s="2" t="s">
        <v>366</v>
      </c>
    </row>
    <row r="593" spans="1:18">
      <c r="A593" s="2" t="s">
        <v>573</v>
      </c>
      <c r="B593" s="2" t="s">
        <v>42</v>
      </c>
      <c r="C593" s="2" t="s">
        <v>257</v>
      </c>
      <c r="F593" s="2">
        <v>5</v>
      </c>
      <c r="H593" s="2" t="str">
        <f t="shared" si="18"/>
        <v/>
      </c>
      <c r="J593" s="2">
        <f t="shared" si="19"/>
        <v>0</v>
      </c>
      <c r="P593" s="2" t="s">
        <v>580</v>
      </c>
      <c r="Q593" s="2" t="s">
        <v>365</v>
      </c>
      <c r="R593" s="2" t="s">
        <v>366</v>
      </c>
    </row>
    <row r="594" spans="1:18">
      <c r="A594" s="2" t="s">
        <v>573</v>
      </c>
      <c r="B594" s="2" t="s">
        <v>42</v>
      </c>
      <c r="C594" s="2" t="s">
        <v>81</v>
      </c>
      <c r="D594" s="2">
        <v>500.15</v>
      </c>
      <c r="E594" s="2">
        <v>500</v>
      </c>
      <c r="F594" s="2">
        <v>430.34</v>
      </c>
      <c r="G594" s="2">
        <v>500</v>
      </c>
      <c r="H594" s="2" t="str">
        <f t="shared" si="18"/>
        <v/>
      </c>
      <c r="J594" s="2">
        <f t="shared" si="19"/>
        <v>500</v>
      </c>
      <c r="K594" s="2">
        <v>500</v>
      </c>
      <c r="L594" s="2">
        <v>500</v>
      </c>
      <c r="M594" s="2">
        <v>500</v>
      </c>
      <c r="N594" s="2">
        <v>500</v>
      </c>
      <c r="O594" s="2">
        <v>500</v>
      </c>
      <c r="P594" s="2" t="s">
        <v>581</v>
      </c>
      <c r="Q594" s="2" t="s">
        <v>365</v>
      </c>
      <c r="R594" s="2" t="s">
        <v>366</v>
      </c>
    </row>
    <row r="595" spans="1:18">
      <c r="A595" s="2" t="s">
        <v>573</v>
      </c>
      <c r="B595" s="2" t="s">
        <v>42</v>
      </c>
      <c r="C595" s="2" t="s">
        <v>142</v>
      </c>
      <c r="D595" s="2">
        <v>4.97</v>
      </c>
      <c r="H595" s="2" t="str">
        <f t="shared" si="18"/>
        <v/>
      </c>
      <c r="J595" s="2">
        <f t="shared" si="19"/>
        <v>0</v>
      </c>
      <c r="P595" s="2" t="s">
        <v>582</v>
      </c>
      <c r="Q595" s="2" t="s">
        <v>365</v>
      </c>
      <c r="R595" s="2" t="s">
        <v>366</v>
      </c>
    </row>
    <row r="596" spans="1:18">
      <c r="A596" s="2" t="s">
        <v>573</v>
      </c>
      <c r="B596" s="2" t="s">
        <v>42</v>
      </c>
      <c r="C596" s="2" t="s">
        <v>54</v>
      </c>
      <c r="D596" s="2">
        <v>450.8</v>
      </c>
      <c r="E596" s="2">
        <v>300</v>
      </c>
      <c r="F596" s="2">
        <v>514.15</v>
      </c>
      <c r="G596" s="2">
        <v>400</v>
      </c>
      <c r="H596" s="2" t="str">
        <f t="shared" si="18"/>
        <v/>
      </c>
      <c r="J596" s="2">
        <f t="shared" si="19"/>
        <v>400</v>
      </c>
      <c r="K596" s="2">
        <v>400</v>
      </c>
      <c r="L596" s="2">
        <v>400</v>
      </c>
      <c r="M596" s="2">
        <v>400</v>
      </c>
      <c r="N596" s="2">
        <v>400</v>
      </c>
      <c r="O596" s="2">
        <v>400</v>
      </c>
      <c r="P596" s="2" t="s">
        <v>583</v>
      </c>
      <c r="Q596" s="2" t="s">
        <v>365</v>
      </c>
      <c r="R596" s="2" t="s">
        <v>366</v>
      </c>
    </row>
    <row r="597" spans="1:18">
      <c r="A597" s="2" t="s">
        <v>573</v>
      </c>
      <c r="B597" s="2" t="s">
        <v>42</v>
      </c>
      <c r="C597" s="2" t="s">
        <v>355</v>
      </c>
      <c r="G597" s="2">
        <v>500</v>
      </c>
      <c r="H597" s="2" t="str">
        <f t="shared" si="18"/>
        <v/>
      </c>
      <c r="J597" s="2">
        <f t="shared" si="19"/>
        <v>500</v>
      </c>
      <c r="P597" s="2" t="s">
        <v>568</v>
      </c>
      <c r="Q597" s="2" t="s">
        <v>365</v>
      </c>
      <c r="R597" s="2" t="s">
        <v>366</v>
      </c>
    </row>
    <row r="598" spans="1:18">
      <c r="A598" s="2" t="s">
        <v>573</v>
      </c>
      <c r="B598" s="2" t="s">
        <v>42</v>
      </c>
      <c r="C598" s="2" t="s">
        <v>58</v>
      </c>
      <c r="D598" s="2">
        <v>15.17</v>
      </c>
      <c r="E598" s="2">
        <v>1300</v>
      </c>
      <c r="F598" s="2">
        <v>581.5</v>
      </c>
      <c r="G598" s="2">
        <v>300</v>
      </c>
      <c r="H598" s="2" t="str">
        <f t="shared" si="18"/>
        <v/>
      </c>
      <c r="J598" s="2">
        <f t="shared" si="19"/>
        <v>300</v>
      </c>
      <c r="K598" s="2">
        <v>300</v>
      </c>
      <c r="L598" s="2">
        <v>300</v>
      </c>
      <c r="M598" s="2">
        <v>300</v>
      </c>
      <c r="N598" s="2">
        <v>300</v>
      </c>
      <c r="O598" s="2">
        <v>300</v>
      </c>
      <c r="P598" s="2" t="s">
        <v>584</v>
      </c>
      <c r="Q598" s="2" t="s">
        <v>365</v>
      </c>
      <c r="R598" s="2" t="s">
        <v>366</v>
      </c>
    </row>
    <row r="599" spans="1:18">
      <c r="A599" s="2" t="s">
        <v>573</v>
      </c>
      <c r="B599" s="2" t="s">
        <v>42</v>
      </c>
      <c r="C599" s="2" t="s">
        <v>149</v>
      </c>
      <c r="D599" s="2">
        <v>65</v>
      </c>
      <c r="E599" s="2">
        <v>65</v>
      </c>
      <c r="F599" s="2">
        <v>65</v>
      </c>
      <c r="G599" s="2">
        <v>65</v>
      </c>
      <c r="H599" s="2" t="str">
        <f t="shared" si="18"/>
        <v/>
      </c>
      <c r="J599" s="2">
        <f t="shared" si="19"/>
        <v>65</v>
      </c>
      <c r="K599" s="2">
        <v>65</v>
      </c>
      <c r="L599" s="2">
        <v>65</v>
      </c>
      <c r="M599" s="2">
        <v>65</v>
      </c>
      <c r="N599" s="2">
        <v>65</v>
      </c>
      <c r="O599" s="2">
        <v>65</v>
      </c>
      <c r="P599" s="2" t="s">
        <v>585</v>
      </c>
      <c r="Q599" s="2" t="s">
        <v>365</v>
      </c>
      <c r="R599" s="2" t="s">
        <v>366</v>
      </c>
    </row>
    <row r="600" spans="1:18">
      <c r="A600" s="2" t="s">
        <v>573</v>
      </c>
      <c r="B600" s="2" t="s">
        <v>60</v>
      </c>
      <c r="C600" s="2" t="s">
        <v>247</v>
      </c>
      <c r="F600" s="2">
        <v>605</v>
      </c>
      <c r="H600" s="2" t="str">
        <f t="shared" si="18"/>
        <v/>
      </c>
      <c r="J600" s="2">
        <f t="shared" si="19"/>
        <v>0</v>
      </c>
      <c r="Q600" s="2" t="s">
        <v>365</v>
      </c>
      <c r="R600" s="2" t="s">
        <v>366</v>
      </c>
    </row>
    <row r="601" spans="1:18">
      <c r="A601" s="2" t="s">
        <v>573</v>
      </c>
      <c r="B601" s="2" t="s">
        <v>101</v>
      </c>
      <c r="C601" s="2" t="s">
        <v>102</v>
      </c>
      <c r="D601" s="2">
        <v>17.850000000000001</v>
      </c>
      <c r="H601" s="2" t="str">
        <f t="shared" si="18"/>
        <v/>
      </c>
      <c r="J601" s="2">
        <f t="shared" si="19"/>
        <v>0</v>
      </c>
      <c r="P601" s="2" t="s">
        <v>586</v>
      </c>
      <c r="Q601" s="2" t="s">
        <v>365</v>
      </c>
      <c r="R601" s="2" t="s">
        <v>366</v>
      </c>
    </row>
    <row r="602" spans="1:18">
      <c r="A602" s="2" t="s">
        <v>587</v>
      </c>
      <c r="B602" s="2" t="s">
        <v>18</v>
      </c>
      <c r="C602" s="2" t="s">
        <v>19</v>
      </c>
      <c r="D602" s="2">
        <v>24131.26</v>
      </c>
      <c r="E602" s="2">
        <v>24091</v>
      </c>
      <c r="F602" s="2">
        <v>25132.14</v>
      </c>
      <c r="G602" s="2">
        <v>25557</v>
      </c>
      <c r="H602" s="2" t="str">
        <f t="shared" si="18"/>
        <v/>
      </c>
      <c r="J602" s="2">
        <f t="shared" si="19"/>
        <v>25557</v>
      </c>
      <c r="K602" s="2">
        <v>25557</v>
      </c>
      <c r="L602" s="2">
        <v>25557</v>
      </c>
      <c r="M602" s="2">
        <v>25557</v>
      </c>
      <c r="N602" s="2">
        <v>25557</v>
      </c>
      <c r="O602" s="2">
        <v>25557</v>
      </c>
      <c r="P602" s="2" t="s">
        <v>20</v>
      </c>
      <c r="Q602" s="2" t="s">
        <v>365</v>
      </c>
      <c r="R602" s="2" t="s">
        <v>366</v>
      </c>
    </row>
    <row r="603" spans="1:18">
      <c r="A603" s="2" t="s">
        <v>587</v>
      </c>
      <c r="B603" s="2" t="s">
        <v>18</v>
      </c>
      <c r="C603" s="2" t="s">
        <v>21</v>
      </c>
      <c r="D603" s="2">
        <v>101.17</v>
      </c>
      <c r="E603" s="2">
        <v>120</v>
      </c>
      <c r="F603" s="2">
        <v>113.39</v>
      </c>
      <c r="G603" s="2">
        <v>120</v>
      </c>
      <c r="H603" s="2" t="str">
        <f t="shared" si="18"/>
        <v/>
      </c>
      <c r="J603" s="2">
        <f t="shared" si="19"/>
        <v>120</v>
      </c>
      <c r="K603" s="2">
        <v>120</v>
      </c>
      <c r="L603" s="2">
        <v>120</v>
      </c>
      <c r="M603" s="2">
        <v>120</v>
      </c>
      <c r="N603" s="2">
        <v>120</v>
      </c>
      <c r="O603" s="2">
        <v>120</v>
      </c>
      <c r="P603" s="2" t="s">
        <v>22</v>
      </c>
      <c r="Q603" s="2" t="s">
        <v>365</v>
      </c>
      <c r="R603" s="2" t="s">
        <v>366</v>
      </c>
    </row>
    <row r="604" spans="1:18">
      <c r="A604" s="2" t="s">
        <v>587</v>
      </c>
      <c r="B604" s="2" t="s">
        <v>18</v>
      </c>
      <c r="C604" s="2" t="s">
        <v>23</v>
      </c>
      <c r="D604" s="2">
        <v>-413.67</v>
      </c>
      <c r="H604" s="2" t="str">
        <f t="shared" si="18"/>
        <v/>
      </c>
      <c r="J604" s="2">
        <f t="shared" si="19"/>
        <v>0</v>
      </c>
      <c r="P604" s="2" t="s">
        <v>24</v>
      </c>
      <c r="Q604" s="2" t="s">
        <v>365</v>
      </c>
      <c r="R604" s="2" t="s">
        <v>366</v>
      </c>
    </row>
    <row r="605" spans="1:18">
      <c r="A605" s="2" t="s">
        <v>587</v>
      </c>
      <c r="B605" s="2" t="s">
        <v>18</v>
      </c>
      <c r="C605" s="2" t="s">
        <v>31</v>
      </c>
      <c r="D605" s="2">
        <v>4877.3599999999997</v>
      </c>
      <c r="E605" s="2">
        <v>5098</v>
      </c>
      <c r="F605" s="2">
        <v>5306.74</v>
      </c>
      <c r="G605" s="2">
        <v>5677</v>
      </c>
      <c r="H605" s="2" t="str">
        <f t="shared" si="18"/>
        <v/>
      </c>
      <c r="J605" s="2">
        <f t="shared" si="19"/>
        <v>5677</v>
      </c>
      <c r="K605" s="2">
        <v>5677</v>
      </c>
      <c r="L605" s="2">
        <v>5677</v>
      </c>
      <c r="M605" s="2">
        <v>5677</v>
      </c>
      <c r="N605" s="2">
        <v>5677</v>
      </c>
      <c r="O605" s="2">
        <v>5677</v>
      </c>
      <c r="P605" s="2" t="s">
        <v>20</v>
      </c>
      <c r="Q605" s="2" t="s">
        <v>365</v>
      </c>
      <c r="R605" s="2" t="s">
        <v>366</v>
      </c>
    </row>
    <row r="606" spans="1:18">
      <c r="A606" s="2" t="s">
        <v>587</v>
      </c>
      <c r="B606" s="2" t="s">
        <v>36</v>
      </c>
      <c r="C606" s="2" t="s">
        <v>41</v>
      </c>
      <c r="D606" s="2">
        <v>1847.22</v>
      </c>
      <c r="E606" s="2">
        <v>1937</v>
      </c>
      <c r="F606" s="2">
        <v>2014.75</v>
      </c>
      <c r="G606" s="2">
        <v>2049</v>
      </c>
      <c r="H606" s="2" t="str">
        <f t="shared" si="18"/>
        <v/>
      </c>
      <c r="J606" s="2">
        <f t="shared" si="19"/>
        <v>2049</v>
      </c>
      <c r="K606" s="2">
        <v>2049</v>
      </c>
      <c r="L606" s="2">
        <v>2049</v>
      </c>
      <c r="M606" s="2">
        <v>2049</v>
      </c>
      <c r="N606" s="2">
        <v>2049</v>
      </c>
      <c r="O606" s="2">
        <v>2049</v>
      </c>
      <c r="P606" s="2" t="s">
        <v>20</v>
      </c>
      <c r="Q606" s="2" t="s">
        <v>365</v>
      </c>
      <c r="R606" s="2" t="s">
        <v>366</v>
      </c>
    </row>
    <row r="607" spans="1:18">
      <c r="A607" s="2" t="s">
        <v>587</v>
      </c>
      <c r="B607" s="2" t="s">
        <v>42</v>
      </c>
      <c r="C607" s="2" t="s">
        <v>355</v>
      </c>
      <c r="E607" s="2">
        <v>600</v>
      </c>
      <c r="H607" s="2" t="str">
        <f t="shared" si="18"/>
        <v/>
      </c>
      <c r="J607" s="2">
        <f t="shared" si="19"/>
        <v>0</v>
      </c>
      <c r="P607" s="2" t="s">
        <v>588</v>
      </c>
      <c r="Q607" s="2" t="s">
        <v>365</v>
      </c>
      <c r="R607" s="2" t="s">
        <v>366</v>
      </c>
    </row>
    <row r="608" spans="1:18">
      <c r="A608" s="2" t="s">
        <v>587</v>
      </c>
      <c r="B608" s="2" t="s">
        <v>60</v>
      </c>
      <c r="C608" s="2" t="s">
        <v>61</v>
      </c>
      <c r="D608" s="2">
        <v>89</v>
      </c>
      <c r="E608" s="2">
        <v>89</v>
      </c>
      <c r="F608" s="2">
        <v>89</v>
      </c>
      <c r="G608" s="2">
        <v>90</v>
      </c>
      <c r="H608" s="2" t="str">
        <f t="shared" si="18"/>
        <v/>
      </c>
      <c r="J608" s="2">
        <f t="shared" si="19"/>
        <v>90</v>
      </c>
      <c r="K608" s="2">
        <v>89</v>
      </c>
      <c r="L608" s="2">
        <v>89</v>
      </c>
      <c r="M608" s="2">
        <v>89</v>
      </c>
      <c r="N608" s="2">
        <v>90</v>
      </c>
      <c r="O608" s="2">
        <v>89</v>
      </c>
      <c r="P608" s="2" t="s">
        <v>589</v>
      </c>
      <c r="Q608" s="2" t="s">
        <v>365</v>
      </c>
      <c r="R608" s="2" t="s">
        <v>366</v>
      </c>
    </row>
    <row r="609" spans="1:18">
      <c r="A609" s="2" t="s">
        <v>587</v>
      </c>
      <c r="B609" s="2" t="s">
        <v>90</v>
      </c>
      <c r="C609" s="2" t="s">
        <v>378</v>
      </c>
      <c r="D609" s="2">
        <v>45427.09</v>
      </c>
      <c r="E609" s="2">
        <v>33063</v>
      </c>
      <c r="G609" s="2">
        <v>45427</v>
      </c>
      <c r="H609" s="2" t="str">
        <f t="shared" si="18"/>
        <v/>
      </c>
      <c r="J609" s="2">
        <f t="shared" si="19"/>
        <v>45427</v>
      </c>
      <c r="K609" s="2">
        <v>45427</v>
      </c>
      <c r="L609" s="2">
        <v>45427</v>
      </c>
      <c r="M609" s="2">
        <v>45427</v>
      </c>
      <c r="N609" s="2">
        <v>45427</v>
      </c>
      <c r="O609" s="2">
        <v>45427</v>
      </c>
      <c r="Q609" s="2" t="s">
        <v>365</v>
      </c>
      <c r="R609" s="2" t="s">
        <v>366</v>
      </c>
    </row>
    <row r="610" spans="1:18">
      <c r="A610" s="2" t="s">
        <v>590</v>
      </c>
      <c r="B610" s="2" t="s">
        <v>275</v>
      </c>
      <c r="C610" s="2" t="s">
        <v>591</v>
      </c>
      <c r="D610" s="2">
        <v>-664</v>
      </c>
      <c r="E610" s="2">
        <v>-600</v>
      </c>
      <c r="F610" s="2">
        <v>-541.5</v>
      </c>
      <c r="G610" s="2">
        <v>-600</v>
      </c>
      <c r="H610" s="2" t="str">
        <f t="shared" si="18"/>
        <v/>
      </c>
      <c r="J610" s="2">
        <f t="shared" si="19"/>
        <v>-600</v>
      </c>
      <c r="K610" s="2">
        <v>-600</v>
      </c>
      <c r="L610" s="2">
        <v>-600</v>
      </c>
      <c r="M610" s="2">
        <v>-600</v>
      </c>
      <c r="N610" s="2">
        <v>-600</v>
      </c>
      <c r="O610" s="2">
        <v>-600</v>
      </c>
      <c r="P610" s="2" t="s">
        <v>592</v>
      </c>
      <c r="Q610" s="2" t="s">
        <v>593</v>
      </c>
      <c r="R610" s="2" t="s">
        <v>594</v>
      </c>
    </row>
    <row r="611" spans="1:18">
      <c r="A611" s="2" t="s">
        <v>590</v>
      </c>
      <c r="B611" s="2" t="s">
        <v>286</v>
      </c>
      <c r="C611" s="2" t="s">
        <v>595</v>
      </c>
      <c r="D611" s="2">
        <v>-5140</v>
      </c>
      <c r="H611" s="2" t="str">
        <f t="shared" si="18"/>
        <v/>
      </c>
      <c r="J611" s="2">
        <f t="shared" si="19"/>
        <v>0</v>
      </c>
      <c r="P611" s="2" t="s">
        <v>596</v>
      </c>
      <c r="Q611" s="2" t="s">
        <v>593</v>
      </c>
      <c r="R611" s="2" t="s">
        <v>594</v>
      </c>
    </row>
    <row r="612" spans="1:18">
      <c r="A612" s="2" t="s">
        <v>590</v>
      </c>
      <c r="B612" s="2" t="s">
        <v>286</v>
      </c>
      <c r="C612" s="2" t="s">
        <v>597</v>
      </c>
      <c r="D612" s="2">
        <v>-6476.34</v>
      </c>
      <c r="H612" s="2" t="str">
        <f t="shared" si="18"/>
        <v/>
      </c>
      <c r="J612" s="2">
        <f t="shared" si="19"/>
        <v>0</v>
      </c>
      <c r="P612" s="2" t="s">
        <v>598</v>
      </c>
      <c r="Q612" s="2" t="s">
        <v>593</v>
      </c>
      <c r="R612" s="2" t="s">
        <v>594</v>
      </c>
    </row>
    <row r="613" spans="1:18">
      <c r="A613" s="2" t="s">
        <v>590</v>
      </c>
      <c r="B613" s="2" t="s">
        <v>69</v>
      </c>
      <c r="C613" s="2" t="s">
        <v>181</v>
      </c>
      <c r="D613" s="2">
        <v>-7650</v>
      </c>
      <c r="H613" s="2" t="str">
        <f t="shared" si="18"/>
        <v/>
      </c>
      <c r="J613" s="2">
        <f t="shared" si="19"/>
        <v>0</v>
      </c>
      <c r="P613" s="2" t="s">
        <v>599</v>
      </c>
      <c r="Q613" s="2" t="s">
        <v>593</v>
      </c>
      <c r="R613" s="2" t="s">
        <v>594</v>
      </c>
    </row>
    <row r="614" spans="1:18">
      <c r="A614" s="2" t="s">
        <v>590</v>
      </c>
      <c r="B614" s="2" t="s">
        <v>18</v>
      </c>
      <c r="C614" s="2" t="s">
        <v>19</v>
      </c>
      <c r="D614" s="2">
        <v>5066.05</v>
      </c>
      <c r="E614" s="2">
        <v>1735</v>
      </c>
      <c r="F614" s="2">
        <v>2928.65</v>
      </c>
      <c r="G614" s="2">
        <v>3682</v>
      </c>
      <c r="H614" s="2" t="str">
        <f t="shared" si="18"/>
        <v/>
      </c>
      <c r="J614" s="2">
        <f t="shared" si="19"/>
        <v>3682</v>
      </c>
      <c r="K614" s="2">
        <v>3682</v>
      </c>
      <c r="L614" s="2">
        <v>3682</v>
      </c>
      <c r="M614" s="2">
        <v>3682</v>
      </c>
      <c r="N614" s="2">
        <v>3682</v>
      </c>
      <c r="O614" s="2">
        <v>3682</v>
      </c>
      <c r="P614" s="2" t="s">
        <v>20</v>
      </c>
      <c r="Q614" s="2" t="s">
        <v>593</v>
      </c>
      <c r="R614" s="2" t="s">
        <v>594</v>
      </c>
    </row>
    <row r="615" spans="1:18">
      <c r="A615" s="2" t="s">
        <v>590</v>
      </c>
      <c r="B615" s="2" t="s">
        <v>18</v>
      </c>
      <c r="C615" s="2" t="s">
        <v>21</v>
      </c>
      <c r="D615" s="2">
        <v>7.21</v>
      </c>
      <c r="E615" s="2">
        <v>30</v>
      </c>
      <c r="F615" s="2">
        <v>16.46</v>
      </c>
      <c r="G615" s="2">
        <v>30</v>
      </c>
      <c r="H615" s="2" t="str">
        <f t="shared" si="18"/>
        <v/>
      </c>
      <c r="J615" s="2">
        <f t="shared" si="19"/>
        <v>30</v>
      </c>
      <c r="K615" s="2">
        <v>30</v>
      </c>
      <c r="L615" s="2">
        <v>30</v>
      </c>
      <c r="M615" s="2">
        <v>30</v>
      </c>
      <c r="N615" s="2">
        <v>30</v>
      </c>
      <c r="O615" s="2">
        <v>30</v>
      </c>
      <c r="P615" s="2" t="s">
        <v>22</v>
      </c>
      <c r="Q615" s="2" t="s">
        <v>593</v>
      </c>
      <c r="R615" s="2" t="s">
        <v>594</v>
      </c>
    </row>
    <row r="616" spans="1:18">
      <c r="A616" s="2" t="s">
        <v>590</v>
      </c>
      <c r="B616" s="2" t="s">
        <v>18</v>
      </c>
      <c r="C616" s="2" t="s">
        <v>23</v>
      </c>
      <c r="D616" s="2">
        <v>-91.64</v>
      </c>
      <c r="H616" s="2" t="str">
        <f t="shared" si="18"/>
        <v/>
      </c>
      <c r="J616" s="2">
        <f t="shared" si="19"/>
        <v>0</v>
      </c>
      <c r="P616" s="2" t="s">
        <v>24</v>
      </c>
      <c r="Q616" s="2" t="s">
        <v>593</v>
      </c>
      <c r="R616" s="2" t="s">
        <v>594</v>
      </c>
    </row>
    <row r="617" spans="1:18">
      <c r="A617" s="2" t="s">
        <v>590</v>
      </c>
      <c r="B617" s="2" t="s">
        <v>18</v>
      </c>
      <c r="C617" s="2" t="s">
        <v>31</v>
      </c>
      <c r="D617" s="2">
        <v>1030.52</v>
      </c>
      <c r="E617" s="2">
        <v>377</v>
      </c>
      <c r="F617" s="2">
        <v>616.87</v>
      </c>
      <c r="G617" s="2">
        <v>817</v>
      </c>
      <c r="H617" s="2" t="str">
        <f t="shared" si="18"/>
        <v/>
      </c>
      <c r="J617" s="2">
        <f t="shared" si="19"/>
        <v>817</v>
      </c>
      <c r="K617" s="2">
        <v>817</v>
      </c>
      <c r="L617" s="2">
        <v>817</v>
      </c>
      <c r="M617" s="2">
        <v>817</v>
      </c>
      <c r="N617" s="2">
        <v>817</v>
      </c>
      <c r="O617" s="2">
        <v>817</v>
      </c>
      <c r="P617" s="2" t="s">
        <v>20</v>
      </c>
      <c r="Q617" s="2" t="s">
        <v>593</v>
      </c>
      <c r="R617" s="2" t="s">
        <v>594</v>
      </c>
    </row>
    <row r="618" spans="1:18">
      <c r="A618" s="2" t="s">
        <v>590</v>
      </c>
      <c r="B618" s="2" t="s">
        <v>36</v>
      </c>
      <c r="C618" s="2" t="s">
        <v>41</v>
      </c>
      <c r="D618" s="2">
        <v>382.32</v>
      </c>
      <c r="E618" s="2">
        <v>135</v>
      </c>
      <c r="F618" s="2">
        <v>233.45</v>
      </c>
      <c r="G618" s="2">
        <v>295</v>
      </c>
      <c r="H618" s="2" t="str">
        <f t="shared" si="18"/>
        <v/>
      </c>
      <c r="J618" s="2">
        <f t="shared" si="19"/>
        <v>295</v>
      </c>
      <c r="K618" s="2">
        <v>295</v>
      </c>
      <c r="L618" s="2">
        <v>295</v>
      </c>
      <c r="M618" s="2">
        <v>295</v>
      </c>
      <c r="N618" s="2">
        <v>295</v>
      </c>
      <c r="O618" s="2">
        <v>295</v>
      </c>
      <c r="P618" s="2" t="s">
        <v>20</v>
      </c>
      <c r="Q618" s="2" t="s">
        <v>593</v>
      </c>
      <c r="R618" s="2" t="s">
        <v>594</v>
      </c>
    </row>
    <row r="619" spans="1:18">
      <c r="A619" s="2" t="s">
        <v>590</v>
      </c>
      <c r="B619" s="2" t="s">
        <v>42</v>
      </c>
      <c r="C619" s="2" t="s">
        <v>193</v>
      </c>
      <c r="D619" s="2">
        <v>1152.98</v>
      </c>
      <c r="H619" s="2" t="str">
        <f t="shared" si="18"/>
        <v/>
      </c>
      <c r="J619" s="2">
        <f t="shared" si="19"/>
        <v>0</v>
      </c>
      <c r="P619" s="2" t="s">
        <v>600</v>
      </c>
      <c r="Q619" s="2" t="s">
        <v>593</v>
      </c>
      <c r="R619" s="2" t="s">
        <v>594</v>
      </c>
    </row>
    <row r="620" spans="1:18">
      <c r="A620" s="2" t="s">
        <v>590</v>
      </c>
      <c r="B620" s="2" t="s">
        <v>42</v>
      </c>
      <c r="C620" s="2" t="s">
        <v>195</v>
      </c>
      <c r="F620" s="2">
        <v>369</v>
      </c>
      <c r="H620" s="2" t="str">
        <f t="shared" si="18"/>
        <v/>
      </c>
      <c r="J620" s="2">
        <f t="shared" si="19"/>
        <v>0</v>
      </c>
      <c r="Q620" s="2" t="s">
        <v>593</v>
      </c>
      <c r="R620" s="2" t="s">
        <v>594</v>
      </c>
    </row>
    <row r="621" spans="1:18">
      <c r="A621" s="2" t="s">
        <v>590</v>
      </c>
      <c r="B621" s="2" t="s">
        <v>42</v>
      </c>
      <c r="C621" s="2" t="s">
        <v>97</v>
      </c>
      <c r="D621" s="2">
        <v>29.27</v>
      </c>
      <c r="H621" s="2" t="str">
        <f t="shared" si="18"/>
        <v/>
      </c>
      <c r="J621" s="2">
        <f t="shared" si="19"/>
        <v>0</v>
      </c>
      <c r="P621" s="2" t="s">
        <v>600</v>
      </c>
      <c r="Q621" s="2" t="s">
        <v>593</v>
      </c>
      <c r="R621" s="2" t="s">
        <v>594</v>
      </c>
    </row>
    <row r="622" spans="1:18">
      <c r="A622" s="2" t="s">
        <v>590</v>
      </c>
      <c r="B622" s="2" t="s">
        <v>42</v>
      </c>
      <c r="C622" s="2" t="s">
        <v>201</v>
      </c>
      <c r="D622" s="2">
        <v>62.84</v>
      </c>
      <c r="H622" s="2" t="str">
        <f t="shared" si="18"/>
        <v/>
      </c>
      <c r="J622" s="2">
        <f t="shared" si="19"/>
        <v>0</v>
      </c>
      <c r="P622" s="2" t="s">
        <v>601</v>
      </c>
      <c r="Q622" s="2" t="s">
        <v>593</v>
      </c>
      <c r="R622" s="2" t="s">
        <v>594</v>
      </c>
    </row>
    <row r="623" spans="1:18">
      <c r="A623" s="2" t="s">
        <v>590</v>
      </c>
      <c r="B623" s="2" t="s">
        <v>42</v>
      </c>
      <c r="C623" s="2" t="s">
        <v>124</v>
      </c>
      <c r="D623" s="2">
        <v>128.52000000000001</v>
      </c>
      <c r="F623" s="2">
        <v>195.03</v>
      </c>
      <c r="G623" s="2">
        <v>130</v>
      </c>
      <c r="H623" s="2" t="str">
        <f t="shared" si="18"/>
        <v/>
      </c>
      <c r="J623" s="2">
        <f t="shared" si="19"/>
        <v>130</v>
      </c>
      <c r="L623" s="2">
        <v>130</v>
      </c>
      <c r="N623" s="2">
        <v>130</v>
      </c>
      <c r="P623" s="2" t="s">
        <v>602</v>
      </c>
      <c r="Q623" s="2" t="s">
        <v>593</v>
      </c>
      <c r="R623" s="2" t="s">
        <v>594</v>
      </c>
    </row>
    <row r="624" spans="1:18">
      <c r="A624" s="2" t="s">
        <v>590</v>
      </c>
      <c r="B624" s="2" t="s">
        <v>42</v>
      </c>
      <c r="C624" s="2" t="s">
        <v>126</v>
      </c>
      <c r="D624" s="2">
        <v>179.95</v>
      </c>
      <c r="G624" s="2">
        <v>200</v>
      </c>
      <c r="H624" s="2" t="str">
        <f t="shared" si="18"/>
        <v/>
      </c>
      <c r="J624" s="2">
        <f t="shared" si="19"/>
        <v>200</v>
      </c>
      <c r="L624" s="2">
        <v>200</v>
      </c>
      <c r="N624" s="2">
        <v>200</v>
      </c>
      <c r="P624" s="2" t="s">
        <v>603</v>
      </c>
      <c r="Q624" s="2" t="s">
        <v>593</v>
      </c>
      <c r="R624" s="2" t="s">
        <v>594</v>
      </c>
    </row>
    <row r="625" spans="1:18">
      <c r="A625" s="2" t="s">
        <v>590</v>
      </c>
      <c r="B625" s="2" t="s">
        <v>42</v>
      </c>
      <c r="C625" s="2" t="s">
        <v>210</v>
      </c>
      <c r="D625" s="2">
        <v>1972.68</v>
      </c>
      <c r="E625" s="2">
        <v>2000</v>
      </c>
      <c r="F625" s="2">
        <v>1897.83</v>
      </c>
      <c r="G625" s="2">
        <v>2100</v>
      </c>
      <c r="H625" s="2" t="str">
        <f t="shared" si="18"/>
        <v/>
      </c>
      <c r="J625" s="2">
        <f t="shared" si="19"/>
        <v>2100</v>
      </c>
      <c r="K625" s="2">
        <v>2100</v>
      </c>
      <c r="L625" s="2">
        <v>2100</v>
      </c>
      <c r="M625" s="2">
        <v>2100</v>
      </c>
      <c r="N625" s="2">
        <v>2100</v>
      </c>
      <c r="O625" s="2">
        <v>2100</v>
      </c>
      <c r="P625" s="2" t="s">
        <v>604</v>
      </c>
      <c r="Q625" s="2" t="s">
        <v>593</v>
      </c>
      <c r="R625" s="2" t="s">
        <v>594</v>
      </c>
    </row>
    <row r="626" spans="1:18">
      <c r="A626" s="2" t="s">
        <v>590</v>
      </c>
      <c r="B626" s="2" t="s">
        <v>42</v>
      </c>
      <c r="C626" s="2" t="s">
        <v>149</v>
      </c>
      <c r="D626" s="2">
        <v>136</v>
      </c>
      <c r="E626" s="2">
        <v>136</v>
      </c>
      <c r="F626" s="2">
        <v>136</v>
      </c>
      <c r="G626" s="2">
        <v>136</v>
      </c>
      <c r="H626" s="2" t="str">
        <f t="shared" si="18"/>
        <v/>
      </c>
      <c r="J626" s="2">
        <f t="shared" si="19"/>
        <v>136</v>
      </c>
      <c r="K626" s="2">
        <v>136</v>
      </c>
      <c r="L626" s="2">
        <v>136</v>
      </c>
      <c r="M626" s="2">
        <v>136</v>
      </c>
      <c r="N626" s="2">
        <v>136</v>
      </c>
      <c r="O626" s="2">
        <v>136</v>
      </c>
      <c r="P626" s="2" t="s">
        <v>605</v>
      </c>
      <c r="Q626" s="2" t="s">
        <v>593</v>
      </c>
      <c r="R626" s="2" t="s">
        <v>594</v>
      </c>
    </row>
    <row r="627" spans="1:18">
      <c r="A627" s="2" t="s">
        <v>590</v>
      </c>
      <c r="B627" s="2" t="s">
        <v>60</v>
      </c>
      <c r="C627" s="2" t="s">
        <v>61</v>
      </c>
      <c r="D627" s="2">
        <v>13718</v>
      </c>
      <c r="H627" s="2" t="str">
        <f t="shared" si="18"/>
        <v/>
      </c>
      <c r="J627" s="2">
        <f t="shared" si="19"/>
        <v>0</v>
      </c>
      <c r="P627" s="2" t="s">
        <v>606</v>
      </c>
      <c r="Q627" s="2" t="s">
        <v>593</v>
      </c>
      <c r="R627" s="2" t="s">
        <v>594</v>
      </c>
    </row>
    <row r="628" spans="1:18">
      <c r="A628" s="2" t="s">
        <v>590</v>
      </c>
      <c r="B628" s="2" t="s">
        <v>90</v>
      </c>
      <c r="C628" s="2" t="s">
        <v>91</v>
      </c>
      <c r="E628" s="2">
        <v>466</v>
      </c>
      <c r="H628" s="2" t="str">
        <f t="shared" si="18"/>
        <v/>
      </c>
      <c r="J628" s="2">
        <f t="shared" si="19"/>
        <v>0</v>
      </c>
      <c r="P628" s="2" t="s">
        <v>465</v>
      </c>
      <c r="Q628" s="2" t="s">
        <v>593</v>
      </c>
      <c r="R628" s="2" t="s">
        <v>594</v>
      </c>
    </row>
    <row r="629" spans="1:18">
      <c r="A629" s="2" t="s">
        <v>590</v>
      </c>
      <c r="B629" s="2" t="s">
        <v>90</v>
      </c>
      <c r="C629" s="2" t="s">
        <v>378</v>
      </c>
      <c r="D629" s="2">
        <v>9517.86</v>
      </c>
      <c r="E629" s="2">
        <v>10112</v>
      </c>
      <c r="G629" s="2">
        <v>9518</v>
      </c>
      <c r="H629" s="2" t="str">
        <f t="shared" si="18"/>
        <v/>
      </c>
      <c r="J629" s="2">
        <f t="shared" si="19"/>
        <v>9518</v>
      </c>
      <c r="K629" s="2">
        <v>9518</v>
      </c>
      <c r="L629" s="2">
        <v>9518</v>
      </c>
      <c r="M629" s="2">
        <v>9518</v>
      </c>
      <c r="N629" s="2">
        <v>9518</v>
      </c>
      <c r="O629" s="2">
        <v>9518</v>
      </c>
      <c r="Q629" s="2" t="s">
        <v>593</v>
      </c>
      <c r="R629" s="2" t="s">
        <v>594</v>
      </c>
    </row>
    <row r="630" spans="1:18">
      <c r="A630" s="2" t="s">
        <v>590</v>
      </c>
      <c r="B630" s="2" t="s">
        <v>90</v>
      </c>
      <c r="C630" s="2" t="s">
        <v>607</v>
      </c>
      <c r="D630" s="2">
        <v>12587.19</v>
      </c>
      <c r="E630" s="2">
        <v>15331</v>
      </c>
      <c r="G630" s="2">
        <v>15693</v>
      </c>
      <c r="H630" s="2" t="str">
        <f t="shared" si="18"/>
        <v/>
      </c>
      <c r="J630" s="2">
        <f t="shared" si="19"/>
        <v>15693</v>
      </c>
      <c r="K630" s="2">
        <v>14694</v>
      </c>
      <c r="L630" s="2">
        <v>14693</v>
      </c>
      <c r="M630" s="2">
        <v>14692</v>
      </c>
      <c r="N630" s="2">
        <v>14693</v>
      </c>
      <c r="O630" s="2">
        <v>14694</v>
      </c>
      <c r="P630" s="2" t="s">
        <v>608</v>
      </c>
      <c r="Q630" s="2" t="s">
        <v>593</v>
      </c>
      <c r="R630" s="2" t="s">
        <v>594</v>
      </c>
    </row>
    <row r="631" spans="1:18">
      <c r="A631" s="2" t="s">
        <v>609</v>
      </c>
      <c r="B631" s="2" t="s">
        <v>18</v>
      </c>
      <c r="C631" s="2" t="s">
        <v>19</v>
      </c>
      <c r="G631" s="2">
        <v>5500</v>
      </c>
      <c r="H631" s="2" t="str">
        <f t="shared" si="18"/>
        <v/>
      </c>
      <c r="J631" s="2">
        <f t="shared" si="19"/>
        <v>5500</v>
      </c>
      <c r="K631" s="2">
        <v>6000</v>
      </c>
      <c r="L631" s="2">
        <v>6000</v>
      </c>
      <c r="M631" s="2">
        <v>6000</v>
      </c>
      <c r="N631" s="2">
        <v>6000</v>
      </c>
      <c r="O631" s="2">
        <v>6000</v>
      </c>
      <c r="Q631" s="2" t="s">
        <v>593</v>
      </c>
      <c r="R631" s="2" t="s">
        <v>594</v>
      </c>
    </row>
    <row r="632" spans="1:18">
      <c r="A632" s="2" t="s">
        <v>609</v>
      </c>
      <c r="B632" s="2" t="s">
        <v>42</v>
      </c>
      <c r="C632" s="2" t="s">
        <v>43</v>
      </c>
      <c r="F632" s="2">
        <v>8.99</v>
      </c>
      <c r="H632" s="2" t="str">
        <f t="shared" si="18"/>
        <v/>
      </c>
      <c r="J632" s="2">
        <f t="shared" si="19"/>
        <v>0</v>
      </c>
      <c r="Q632" s="2" t="s">
        <v>593</v>
      </c>
      <c r="R632" s="2" t="s">
        <v>594</v>
      </c>
    </row>
    <row r="633" spans="1:18">
      <c r="A633" s="2" t="s">
        <v>609</v>
      </c>
      <c r="B633" s="2" t="s">
        <v>42</v>
      </c>
      <c r="C633" s="2" t="s">
        <v>193</v>
      </c>
      <c r="F633" s="2">
        <v>182.05</v>
      </c>
      <c r="H633" s="2" t="str">
        <f t="shared" si="18"/>
        <v/>
      </c>
      <c r="J633" s="2">
        <f t="shared" si="19"/>
        <v>0</v>
      </c>
      <c r="Q633" s="2" t="s">
        <v>593</v>
      </c>
      <c r="R633" s="2" t="s">
        <v>594</v>
      </c>
    </row>
    <row r="634" spans="1:18">
      <c r="A634" s="2" t="s">
        <v>609</v>
      </c>
      <c r="B634" s="2" t="s">
        <v>42</v>
      </c>
      <c r="C634" s="2" t="s">
        <v>45</v>
      </c>
      <c r="D634" s="2">
        <v>1204.1300000000001</v>
      </c>
      <c r="E634" s="2">
        <v>1200</v>
      </c>
      <c r="F634" s="2">
        <v>988.07</v>
      </c>
      <c r="G634" s="2">
        <v>1200</v>
      </c>
      <c r="H634" s="2" t="str">
        <f t="shared" si="18"/>
        <v/>
      </c>
      <c r="J634" s="2">
        <f t="shared" si="19"/>
        <v>1200</v>
      </c>
      <c r="K634" s="2">
        <v>1200</v>
      </c>
      <c r="L634" s="2">
        <v>1200</v>
      </c>
      <c r="M634" s="2">
        <v>1200</v>
      </c>
      <c r="N634" s="2">
        <v>1200</v>
      </c>
      <c r="O634" s="2">
        <v>1200</v>
      </c>
      <c r="P634" s="2" t="s">
        <v>610</v>
      </c>
      <c r="Q634" s="2" t="s">
        <v>593</v>
      </c>
      <c r="R634" s="2" t="s">
        <v>594</v>
      </c>
    </row>
    <row r="635" spans="1:18">
      <c r="A635" s="2" t="s">
        <v>609</v>
      </c>
      <c r="B635" s="2" t="s">
        <v>42</v>
      </c>
      <c r="C635" s="2" t="s">
        <v>124</v>
      </c>
      <c r="D635" s="2">
        <v>41.65</v>
      </c>
      <c r="G635" s="2">
        <v>60</v>
      </c>
      <c r="H635" s="2" t="str">
        <f t="shared" si="18"/>
        <v/>
      </c>
      <c r="J635" s="2">
        <f t="shared" si="19"/>
        <v>60</v>
      </c>
      <c r="L635" s="2">
        <v>60</v>
      </c>
      <c r="N635" s="2">
        <v>60</v>
      </c>
      <c r="P635" s="2" t="s">
        <v>611</v>
      </c>
      <c r="Q635" s="2" t="s">
        <v>593</v>
      </c>
      <c r="R635" s="2" t="s">
        <v>594</v>
      </c>
    </row>
    <row r="636" spans="1:18">
      <c r="A636" s="2" t="s">
        <v>609</v>
      </c>
      <c r="B636" s="2" t="s">
        <v>42</v>
      </c>
      <c r="C636" s="2" t="s">
        <v>128</v>
      </c>
      <c r="G636" s="2">
        <v>2000</v>
      </c>
      <c r="H636" s="2" t="str">
        <f t="shared" si="18"/>
        <v/>
      </c>
      <c r="J636" s="2">
        <f t="shared" si="19"/>
        <v>2000</v>
      </c>
      <c r="K636" s="2">
        <v>2000</v>
      </c>
      <c r="L636" s="2">
        <v>2000</v>
      </c>
      <c r="M636" s="2">
        <v>2000</v>
      </c>
      <c r="N636" s="2">
        <v>2000</v>
      </c>
      <c r="O636" s="2">
        <v>2000</v>
      </c>
      <c r="P636" s="2" t="s">
        <v>612</v>
      </c>
      <c r="Q636" s="2" t="s">
        <v>593</v>
      </c>
      <c r="R636" s="2" t="s">
        <v>594</v>
      </c>
    </row>
    <row r="637" spans="1:18">
      <c r="A637" s="2" t="s">
        <v>609</v>
      </c>
      <c r="B637" s="2" t="s">
        <v>42</v>
      </c>
      <c r="C637" s="2" t="s">
        <v>46</v>
      </c>
      <c r="D637" s="2">
        <v>1092.42</v>
      </c>
      <c r="E637" s="2">
        <v>1500</v>
      </c>
      <c r="F637" s="2">
        <v>1456.56</v>
      </c>
      <c r="G637" s="2">
        <v>1500</v>
      </c>
      <c r="H637" s="2" t="str">
        <f t="shared" si="18"/>
        <v/>
      </c>
      <c r="J637" s="2">
        <f t="shared" si="19"/>
        <v>1500</v>
      </c>
      <c r="K637" s="2">
        <v>1500</v>
      </c>
      <c r="L637" s="2">
        <v>1500</v>
      </c>
      <c r="M637" s="2">
        <v>1500</v>
      </c>
      <c r="N637" s="2">
        <v>1500</v>
      </c>
      <c r="O637" s="2">
        <v>1500</v>
      </c>
      <c r="P637" s="2" t="s">
        <v>613</v>
      </c>
      <c r="Q637" s="2" t="s">
        <v>593</v>
      </c>
      <c r="R637" s="2" t="s">
        <v>594</v>
      </c>
    </row>
    <row r="638" spans="1:18">
      <c r="A638" s="2" t="s">
        <v>609</v>
      </c>
      <c r="B638" s="2" t="s">
        <v>42</v>
      </c>
      <c r="C638" s="2" t="s">
        <v>614</v>
      </c>
      <c r="D638" s="2">
        <v>5954.76</v>
      </c>
      <c r="E638" s="2">
        <v>6000</v>
      </c>
      <c r="F638" s="2">
        <v>5458.53</v>
      </c>
      <c r="G638" s="2">
        <v>500</v>
      </c>
      <c r="H638" s="2" t="str">
        <f t="shared" si="18"/>
        <v/>
      </c>
      <c r="J638" s="2">
        <f t="shared" si="19"/>
        <v>500</v>
      </c>
      <c r="P638" s="2" t="s">
        <v>615</v>
      </c>
      <c r="Q638" s="2" t="s">
        <v>593</v>
      </c>
      <c r="R638" s="2" t="s">
        <v>594</v>
      </c>
    </row>
    <row r="639" spans="1:18">
      <c r="A639" s="2" t="s">
        <v>609</v>
      </c>
      <c r="B639" s="2" t="s">
        <v>42</v>
      </c>
      <c r="C639" s="2" t="s">
        <v>81</v>
      </c>
      <c r="F639" s="2">
        <v>25.5</v>
      </c>
      <c r="H639" s="2" t="str">
        <f t="shared" si="18"/>
        <v/>
      </c>
      <c r="J639" s="2">
        <f t="shared" si="19"/>
        <v>0</v>
      </c>
      <c r="Q639" s="2" t="s">
        <v>593</v>
      </c>
      <c r="R639" s="2" t="s">
        <v>594</v>
      </c>
    </row>
    <row r="640" spans="1:18">
      <c r="A640" s="2" t="s">
        <v>609</v>
      </c>
      <c r="B640" s="2" t="s">
        <v>60</v>
      </c>
      <c r="C640" s="2" t="s">
        <v>85</v>
      </c>
      <c r="D640" s="2">
        <v>273</v>
      </c>
      <c r="E640" s="2">
        <v>273</v>
      </c>
      <c r="F640" s="2">
        <v>274</v>
      </c>
      <c r="G640" s="2">
        <v>273</v>
      </c>
      <c r="H640" s="2" t="str">
        <f t="shared" si="18"/>
        <v/>
      </c>
      <c r="J640" s="2">
        <f t="shared" si="19"/>
        <v>273</v>
      </c>
      <c r="K640" s="2">
        <v>274</v>
      </c>
      <c r="L640" s="2">
        <v>68</v>
      </c>
      <c r="P640" s="2" t="s">
        <v>616</v>
      </c>
      <c r="Q640" s="2" t="s">
        <v>593</v>
      </c>
      <c r="R640" s="2" t="s">
        <v>594</v>
      </c>
    </row>
    <row r="641" spans="1:18">
      <c r="A641" s="2" t="s">
        <v>609</v>
      </c>
      <c r="B641" s="2" t="s">
        <v>341</v>
      </c>
      <c r="C641" s="2" t="s">
        <v>524</v>
      </c>
      <c r="D641" s="2">
        <v>242.67</v>
      </c>
      <c r="E641" s="2">
        <v>245</v>
      </c>
      <c r="F641" s="2">
        <v>242.67</v>
      </c>
      <c r="G641" s="2">
        <v>245</v>
      </c>
      <c r="H641" s="2" t="str">
        <f t="shared" si="18"/>
        <v/>
      </c>
      <c r="J641" s="2">
        <f t="shared" si="19"/>
        <v>245</v>
      </c>
      <c r="K641" s="2">
        <v>245</v>
      </c>
      <c r="L641" s="2">
        <v>245</v>
      </c>
      <c r="M641" s="2">
        <v>245</v>
      </c>
      <c r="N641" s="2">
        <v>245</v>
      </c>
      <c r="O641" s="2">
        <v>245</v>
      </c>
      <c r="P641" s="2" t="s">
        <v>617</v>
      </c>
      <c r="Q641" s="2" t="s">
        <v>593</v>
      </c>
      <c r="R641" s="2" t="s">
        <v>594</v>
      </c>
    </row>
    <row r="642" spans="1:18">
      <c r="A642" s="2" t="s">
        <v>618</v>
      </c>
      <c r="B642" s="2" t="s">
        <v>275</v>
      </c>
      <c r="C642" s="2" t="s">
        <v>276</v>
      </c>
      <c r="D642" s="2">
        <v>-3935.8</v>
      </c>
      <c r="F642" s="2">
        <v>-188.9</v>
      </c>
      <c r="H642" s="2" t="str">
        <f t="shared" si="18"/>
        <v/>
      </c>
      <c r="J642" s="2">
        <f t="shared" si="19"/>
        <v>0</v>
      </c>
      <c r="P642" s="2" t="s">
        <v>619</v>
      </c>
      <c r="Q642" s="2" t="s">
        <v>593</v>
      </c>
      <c r="R642" s="2" t="s">
        <v>594</v>
      </c>
    </row>
    <row r="643" spans="1:18">
      <c r="A643" s="2" t="s">
        <v>618</v>
      </c>
      <c r="B643" s="2" t="s">
        <v>10</v>
      </c>
      <c r="C643" s="2" t="s">
        <v>114</v>
      </c>
      <c r="D643" s="2">
        <v>-2000</v>
      </c>
      <c r="H643" s="2" t="str">
        <f t="shared" ref="H643:H706" si="20">IF(ABS(G643)&gt;5000,
      IF(ABS(F643)&lt;&gt;0,
          IF(ABS((F643-G643)/G643*100)&gt;10,"W",""),""),"")</f>
        <v/>
      </c>
      <c r="J643" s="2">
        <f t="shared" ref="J643:J706" si="21">G643+I643</f>
        <v>0</v>
      </c>
      <c r="P643" s="2" t="s">
        <v>620</v>
      </c>
      <c r="Q643" s="2" t="s">
        <v>593</v>
      </c>
      <c r="R643" s="2" t="s">
        <v>594</v>
      </c>
    </row>
    <row r="644" spans="1:18">
      <c r="A644" s="2" t="s">
        <v>618</v>
      </c>
      <c r="B644" s="2" t="s">
        <v>286</v>
      </c>
      <c r="C644" s="2" t="s">
        <v>621</v>
      </c>
      <c r="D644" s="2">
        <v>-5000</v>
      </c>
      <c r="H644" s="2" t="str">
        <f t="shared" si="20"/>
        <v/>
      </c>
      <c r="J644" s="2">
        <f t="shared" si="21"/>
        <v>0</v>
      </c>
      <c r="P644" s="2" t="s">
        <v>622</v>
      </c>
      <c r="Q644" s="2" t="s">
        <v>593</v>
      </c>
      <c r="R644" s="2" t="s">
        <v>594</v>
      </c>
    </row>
    <row r="645" spans="1:18">
      <c r="A645" s="2" t="s">
        <v>618</v>
      </c>
      <c r="B645" s="2" t="s">
        <v>69</v>
      </c>
      <c r="C645" s="2" t="s">
        <v>434</v>
      </c>
      <c r="D645" s="2">
        <v>-171</v>
      </c>
      <c r="E645" s="2">
        <v>-162</v>
      </c>
      <c r="F645" s="2">
        <v>-170</v>
      </c>
      <c r="G645" s="2">
        <v>-170</v>
      </c>
      <c r="H645" s="2" t="str">
        <f t="shared" si="20"/>
        <v/>
      </c>
      <c r="J645" s="2">
        <f t="shared" si="21"/>
        <v>-170</v>
      </c>
      <c r="K645" s="2">
        <v>-170</v>
      </c>
      <c r="L645" s="2">
        <v>-162</v>
      </c>
      <c r="M645" s="2">
        <v>-170</v>
      </c>
      <c r="N645" s="2">
        <v>-161</v>
      </c>
      <c r="O645" s="2">
        <v>-170</v>
      </c>
      <c r="P645" s="2" t="s">
        <v>623</v>
      </c>
      <c r="Q645" s="2" t="s">
        <v>593</v>
      </c>
      <c r="R645" s="2" t="s">
        <v>594</v>
      </c>
    </row>
    <row r="646" spans="1:18">
      <c r="A646" s="2" t="s">
        <v>618</v>
      </c>
      <c r="B646" s="2" t="s">
        <v>18</v>
      </c>
      <c r="C646" s="2" t="s">
        <v>19</v>
      </c>
      <c r="D646" s="2">
        <v>1997.5</v>
      </c>
      <c r="E646" s="2">
        <v>1385</v>
      </c>
      <c r="F646" s="2">
        <v>2592.73</v>
      </c>
      <c r="G646" s="2">
        <v>4191</v>
      </c>
      <c r="H646" s="2" t="str">
        <f t="shared" si="20"/>
        <v/>
      </c>
      <c r="J646" s="2">
        <f t="shared" si="21"/>
        <v>4191</v>
      </c>
      <c r="K646" s="2">
        <v>4191</v>
      </c>
      <c r="L646" s="2">
        <v>4191</v>
      </c>
      <c r="M646" s="2">
        <v>4191</v>
      </c>
      <c r="N646" s="2">
        <v>4191</v>
      </c>
      <c r="O646" s="2">
        <v>4191</v>
      </c>
      <c r="P646" s="2" t="s">
        <v>20</v>
      </c>
      <c r="Q646" s="2" t="s">
        <v>593</v>
      </c>
      <c r="R646" s="2" t="s">
        <v>594</v>
      </c>
    </row>
    <row r="647" spans="1:18">
      <c r="A647" s="2" t="s">
        <v>618</v>
      </c>
      <c r="B647" s="2" t="s">
        <v>18</v>
      </c>
      <c r="C647" s="2" t="s">
        <v>21</v>
      </c>
      <c r="D647" s="2">
        <v>5.67</v>
      </c>
      <c r="E647" s="2">
        <v>10</v>
      </c>
      <c r="F647" s="2">
        <v>16.7</v>
      </c>
      <c r="G647" s="2">
        <v>20</v>
      </c>
      <c r="H647" s="2" t="str">
        <f t="shared" si="20"/>
        <v/>
      </c>
      <c r="J647" s="2">
        <f t="shared" si="21"/>
        <v>20</v>
      </c>
      <c r="K647" s="2">
        <v>20</v>
      </c>
      <c r="L647" s="2">
        <v>20</v>
      </c>
      <c r="M647" s="2">
        <v>20</v>
      </c>
      <c r="N647" s="2">
        <v>20</v>
      </c>
      <c r="O647" s="2">
        <v>20</v>
      </c>
      <c r="P647" s="2" t="s">
        <v>22</v>
      </c>
      <c r="Q647" s="2" t="s">
        <v>593</v>
      </c>
      <c r="R647" s="2" t="s">
        <v>594</v>
      </c>
    </row>
    <row r="648" spans="1:18">
      <c r="A648" s="2" t="s">
        <v>618</v>
      </c>
      <c r="B648" s="2" t="s">
        <v>18</v>
      </c>
      <c r="C648" s="2" t="s">
        <v>23</v>
      </c>
      <c r="D648" s="2">
        <v>-4.51</v>
      </c>
      <c r="H648" s="2" t="str">
        <f t="shared" si="20"/>
        <v/>
      </c>
      <c r="J648" s="2">
        <f t="shared" si="21"/>
        <v>0</v>
      </c>
      <c r="P648" s="2" t="s">
        <v>24</v>
      </c>
      <c r="Q648" s="2" t="s">
        <v>593</v>
      </c>
      <c r="R648" s="2" t="s">
        <v>594</v>
      </c>
    </row>
    <row r="649" spans="1:18">
      <c r="A649" s="2" t="s">
        <v>618</v>
      </c>
      <c r="B649" s="2" t="s">
        <v>18</v>
      </c>
      <c r="C649" s="2" t="s">
        <v>31</v>
      </c>
      <c r="D649" s="2">
        <v>429.41</v>
      </c>
      <c r="E649" s="2">
        <v>323</v>
      </c>
      <c r="F649" s="2">
        <v>546.65</v>
      </c>
      <c r="G649" s="2">
        <v>924</v>
      </c>
      <c r="H649" s="2" t="str">
        <f t="shared" si="20"/>
        <v/>
      </c>
      <c r="J649" s="2">
        <f t="shared" si="21"/>
        <v>924</v>
      </c>
      <c r="K649" s="2">
        <v>924</v>
      </c>
      <c r="L649" s="2">
        <v>924</v>
      </c>
      <c r="M649" s="2">
        <v>924</v>
      </c>
      <c r="N649" s="2">
        <v>924</v>
      </c>
      <c r="O649" s="2">
        <v>924</v>
      </c>
      <c r="P649" s="2" t="s">
        <v>20</v>
      </c>
      <c r="Q649" s="2" t="s">
        <v>593</v>
      </c>
      <c r="R649" s="2" t="s">
        <v>594</v>
      </c>
    </row>
    <row r="650" spans="1:18">
      <c r="A650" s="2" t="s">
        <v>618</v>
      </c>
      <c r="B650" s="2" t="s">
        <v>36</v>
      </c>
      <c r="C650" s="2" t="s">
        <v>41</v>
      </c>
      <c r="D650" s="2">
        <v>122.17</v>
      </c>
      <c r="E650" s="2">
        <v>68</v>
      </c>
      <c r="F650" s="2">
        <v>211.72</v>
      </c>
      <c r="G650" s="2">
        <v>335</v>
      </c>
      <c r="H650" s="2" t="str">
        <f t="shared" si="20"/>
        <v/>
      </c>
      <c r="J650" s="2">
        <f t="shared" si="21"/>
        <v>335</v>
      </c>
      <c r="K650" s="2">
        <v>335</v>
      </c>
      <c r="L650" s="2">
        <v>335</v>
      </c>
      <c r="M650" s="2">
        <v>335</v>
      </c>
      <c r="N650" s="2">
        <v>335</v>
      </c>
      <c r="O650" s="2">
        <v>335</v>
      </c>
      <c r="P650" s="2" t="s">
        <v>20</v>
      </c>
      <c r="Q650" s="2" t="s">
        <v>593</v>
      </c>
      <c r="R650" s="2" t="s">
        <v>594</v>
      </c>
    </row>
    <row r="651" spans="1:18">
      <c r="A651" s="2" t="s">
        <v>618</v>
      </c>
      <c r="B651" s="2" t="s">
        <v>42</v>
      </c>
      <c r="C651" s="2" t="s">
        <v>186</v>
      </c>
      <c r="D651" s="2">
        <v>1828.93</v>
      </c>
      <c r="E651" s="2">
        <v>2000</v>
      </c>
      <c r="F651" s="2">
        <v>1559.38</v>
      </c>
      <c r="G651" s="2">
        <v>1400</v>
      </c>
      <c r="H651" s="2" t="str">
        <f t="shared" si="20"/>
        <v/>
      </c>
      <c r="J651" s="2">
        <f t="shared" si="21"/>
        <v>1400</v>
      </c>
      <c r="K651" s="2">
        <v>1400</v>
      </c>
      <c r="L651" s="2">
        <v>1400</v>
      </c>
      <c r="M651" s="2">
        <v>1400</v>
      </c>
      <c r="N651" s="2">
        <v>1400</v>
      </c>
      <c r="O651" s="2">
        <v>1400</v>
      </c>
      <c r="P651" s="2" t="s">
        <v>624</v>
      </c>
      <c r="Q651" s="2" t="s">
        <v>593</v>
      </c>
      <c r="R651" s="2" t="s">
        <v>594</v>
      </c>
    </row>
    <row r="652" spans="1:18">
      <c r="A652" s="2" t="s">
        <v>618</v>
      </c>
      <c r="B652" s="2" t="s">
        <v>42</v>
      </c>
      <c r="C652" s="2" t="s">
        <v>625</v>
      </c>
      <c r="F652" s="2">
        <v>35.58</v>
      </c>
      <c r="H652" s="2" t="str">
        <f t="shared" si="20"/>
        <v/>
      </c>
      <c r="J652" s="2">
        <f t="shared" si="21"/>
        <v>0</v>
      </c>
      <c r="Q652" s="2" t="s">
        <v>593</v>
      </c>
      <c r="R652" s="2" t="s">
        <v>594</v>
      </c>
    </row>
    <row r="653" spans="1:18">
      <c r="A653" s="2" t="s">
        <v>618</v>
      </c>
      <c r="B653" s="2" t="s">
        <v>42</v>
      </c>
      <c r="C653" s="2" t="s">
        <v>45</v>
      </c>
      <c r="D653" s="2">
        <v>2493.83</v>
      </c>
      <c r="E653" s="2">
        <v>700</v>
      </c>
      <c r="F653" s="2">
        <v>164.44</v>
      </c>
      <c r="G653" s="2">
        <v>700</v>
      </c>
      <c r="H653" s="2" t="str">
        <f t="shared" si="20"/>
        <v/>
      </c>
      <c r="J653" s="2">
        <f t="shared" si="21"/>
        <v>700</v>
      </c>
      <c r="K653" s="2">
        <v>700</v>
      </c>
      <c r="L653" s="2">
        <v>700</v>
      </c>
      <c r="M653" s="2">
        <v>700</v>
      </c>
      <c r="N653" s="2">
        <v>700</v>
      </c>
      <c r="O653" s="2">
        <v>700</v>
      </c>
      <c r="P653" s="2" t="s">
        <v>626</v>
      </c>
      <c r="Q653" s="2" t="s">
        <v>593</v>
      </c>
      <c r="R653" s="2" t="s">
        <v>594</v>
      </c>
    </row>
    <row r="654" spans="1:18">
      <c r="A654" s="2" t="s">
        <v>618</v>
      </c>
      <c r="B654" s="2" t="s">
        <v>42</v>
      </c>
      <c r="C654" s="2" t="s">
        <v>198</v>
      </c>
      <c r="D654" s="2">
        <v>18.940000000000001</v>
      </c>
      <c r="H654" s="2" t="str">
        <f t="shared" si="20"/>
        <v/>
      </c>
      <c r="J654" s="2">
        <f t="shared" si="21"/>
        <v>0</v>
      </c>
      <c r="P654" s="2" t="s">
        <v>627</v>
      </c>
      <c r="Q654" s="2" t="s">
        <v>593</v>
      </c>
      <c r="R654" s="2" t="s">
        <v>594</v>
      </c>
    </row>
    <row r="655" spans="1:18">
      <c r="A655" s="2" t="s">
        <v>618</v>
      </c>
      <c r="B655" s="2" t="s">
        <v>42</v>
      </c>
      <c r="C655" s="2" t="s">
        <v>97</v>
      </c>
      <c r="D655" s="2">
        <v>18.98</v>
      </c>
      <c r="F655" s="2">
        <v>35</v>
      </c>
      <c r="H655" s="2" t="str">
        <f t="shared" si="20"/>
        <v/>
      </c>
      <c r="J655" s="2">
        <f t="shared" si="21"/>
        <v>0</v>
      </c>
      <c r="P655" s="2" t="s">
        <v>628</v>
      </c>
      <c r="Q655" s="2" t="s">
        <v>593</v>
      </c>
      <c r="R655" s="2" t="s">
        <v>594</v>
      </c>
    </row>
    <row r="656" spans="1:18">
      <c r="A656" s="2" t="s">
        <v>618</v>
      </c>
      <c r="B656" s="2" t="s">
        <v>42</v>
      </c>
      <c r="C656" s="2" t="s">
        <v>126</v>
      </c>
      <c r="D656" s="2">
        <v>1434.1</v>
      </c>
      <c r="E656" s="2">
        <v>1400</v>
      </c>
      <c r="G656" s="2">
        <v>1400</v>
      </c>
      <c r="H656" s="2" t="str">
        <f t="shared" si="20"/>
        <v/>
      </c>
      <c r="J656" s="2">
        <f t="shared" si="21"/>
        <v>1400</v>
      </c>
      <c r="K656" s="2">
        <v>1400</v>
      </c>
      <c r="L656" s="2">
        <v>1400</v>
      </c>
      <c r="M656" s="2">
        <v>1400</v>
      </c>
      <c r="N656" s="2">
        <v>1400</v>
      </c>
      <c r="O656" s="2">
        <v>1400</v>
      </c>
      <c r="P656" s="2" t="s">
        <v>629</v>
      </c>
      <c r="Q656" s="2" t="s">
        <v>593</v>
      </c>
      <c r="R656" s="2" t="s">
        <v>594</v>
      </c>
    </row>
    <row r="657" spans="1:18">
      <c r="A657" s="2" t="s">
        <v>618</v>
      </c>
      <c r="B657" s="2" t="s">
        <v>42</v>
      </c>
      <c r="C657" s="2" t="s">
        <v>208</v>
      </c>
      <c r="D657" s="2">
        <v>152.53</v>
      </c>
      <c r="H657" s="2" t="str">
        <f t="shared" si="20"/>
        <v/>
      </c>
      <c r="J657" s="2">
        <f t="shared" si="21"/>
        <v>0</v>
      </c>
      <c r="P657" s="2" t="s">
        <v>630</v>
      </c>
      <c r="Q657" s="2" t="s">
        <v>593</v>
      </c>
      <c r="R657" s="2" t="s">
        <v>594</v>
      </c>
    </row>
    <row r="658" spans="1:18">
      <c r="A658" s="2" t="s">
        <v>618</v>
      </c>
      <c r="B658" s="2" t="s">
        <v>42</v>
      </c>
      <c r="C658" s="2" t="s">
        <v>210</v>
      </c>
      <c r="D658" s="2">
        <v>250</v>
      </c>
      <c r="F658" s="2">
        <v>172.53</v>
      </c>
      <c r="H658" s="2" t="str">
        <f t="shared" si="20"/>
        <v/>
      </c>
      <c r="J658" s="2">
        <f t="shared" si="21"/>
        <v>0</v>
      </c>
      <c r="P658" s="2" t="s">
        <v>631</v>
      </c>
      <c r="Q658" s="2" t="s">
        <v>593</v>
      </c>
      <c r="R658" s="2" t="s">
        <v>594</v>
      </c>
    </row>
    <row r="659" spans="1:18">
      <c r="A659" s="2" t="s">
        <v>618</v>
      </c>
      <c r="B659" s="2" t="s">
        <v>42</v>
      </c>
      <c r="C659" s="2" t="s">
        <v>128</v>
      </c>
      <c r="D659" s="2">
        <v>17996.38</v>
      </c>
      <c r="E659" s="2">
        <v>800</v>
      </c>
      <c r="F659" s="2">
        <v>421.75</v>
      </c>
      <c r="G659" s="2">
        <v>800</v>
      </c>
      <c r="H659" s="2" t="str">
        <f t="shared" si="20"/>
        <v/>
      </c>
      <c r="J659" s="2">
        <f t="shared" si="21"/>
        <v>800</v>
      </c>
      <c r="K659" s="2">
        <v>800</v>
      </c>
      <c r="L659" s="2">
        <v>800</v>
      </c>
      <c r="M659" s="2">
        <v>800</v>
      </c>
      <c r="N659" s="2">
        <v>800</v>
      </c>
      <c r="O659" s="2">
        <v>800</v>
      </c>
      <c r="P659" s="2" t="s">
        <v>632</v>
      </c>
      <c r="Q659" s="2" t="s">
        <v>593</v>
      </c>
      <c r="R659" s="2" t="s">
        <v>594</v>
      </c>
    </row>
    <row r="660" spans="1:18">
      <c r="A660" s="2" t="s">
        <v>618</v>
      </c>
      <c r="B660" s="2" t="s">
        <v>42</v>
      </c>
      <c r="C660" s="2" t="s">
        <v>130</v>
      </c>
      <c r="D660" s="2">
        <v>7068.48</v>
      </c>
      <c r="E660" s="2">
        <v>1000</v>
      </c>
      <c r="F660" s="2">
        <v>1590.44</v>
      </c>
      <c r="G660" s="2">
        <v>1000</v>
      </c>
      <c r="H660" s="2" t="str">
        <f t="shared" si="20"/>
        <v/>
      </c>
      <c r="J660" s="2">
        <f t="shared" si="21"/>
        <v>1000</v>
      </c>
      <c r="K660" s="2">
        <v>1000</v>
      </c>
      <c r="L660" s="2">
        <v>1000</v>
      </c>
      <c r="M660" s="2">
        <v>1000</v>
      </c>
      <c r="N660" s="2">
        <v>1000</v>
      </c>
      <c r="P660" s="2" t="s">
        <v>633</v>
      </c>
      <c r="Q660" s="2" t="s">
        <v>593</v>
      </c>
      <c r="R660" s="2" t="s">
        <v>594</v>
      </c>
    </row>
    <row r="661" spans="1:18">
      <c r="A661" s="2" t="s">
        <v>618</v>
      </c>
      <c r="B661" s="2" t="s">
        <v>42</v>
      </c>
      <c r="C661" s="2" t="s">
        <v>132</v>
      </c>
      <c r="D661" s="2">
        <v>800.36</v>
      </c>
      <c r="H661" s="2" t="str">
        <f t="shared" si="20"/>
        <v/>
      </c>
      <c r="J661" s="2">
        <f t="shared" si="21"/>
        <v>0</v>
      </c>
      <c r="P661" s="2" t="s">
        <v>634</v>
      </c>
      <c r="Q661" s="2" t="s">
        <v>593</v>
      </c>
      <c r="R661" s="2" t="s">
        <v>594</v>
      </c>
    </row>
    <row r="662" spans="1:18">
      <c r="A662" s="2" t="s">
        <v>618</v>
      </c>
      <c r="B662" s="2" t="s">
        <v>42</v>
      </c>
      <c r="C662" s="2" t="s">
        <v>136</v>
      </c>
      <c r="D662" s="2">
        <v>796.11</v>
      </c>
      <c r="H662" s="2" t="str">
        <f t="shared" si="20"/>
        <v/>
      </c>
      <c r="J662" s="2">
        <f t="shared" si="21"/>
        <v>0</v>
      </c>
      <c r="P662" s="2" t="s">
        <v>635</v>
      </c>
      <c r="Q662" s="2" t="s">
        <v>593</v>
      </c>
      <c r="R662" s="2" t="s">
        <v>594</v>
      </c>
    </row>
    <row r="663" spans="1:18">
      <c r="A663" s="2" t="s">
        <v>618</v>
      </c>
      <c r="B663" s="2" t="s">
        <v>42</v>
      </c>
      <c r="C663" s="2" t="s">
        <v>352</v>
      </c>
      <c r="D663" s="2">
        <v>1825.19</v>
      </c>
      <c r="F663" s="2">
        <v>407</v>
      </c>
      <c r="H663" s="2" t="str">
        <f t="shared" si="20"/>
        <v/>
      </c>
      <c r="J663" s="2">
        <f t="shared" si="21"/>
        <v>0</v>
      </c>
      <c r="P663" s="2" t="s">
        <v>636</v>
      </c>
      <c r="Q663" s="2" t="s">
        <v>593</v>
      </c>
      <c r="R663" s="2" t="s">
        <v>594</v>
      </c>
    </row>
    <row r="664" spans="1:18">
      <c r="A664" s="2" t="s">
        <v>618</v>
      </c>
      <c r="B664" s="2" t="s">
        <v>42</v>
      </c>
      <c r="C664" s="2" t="s">
        <v>144</v>
      </c>
      <c r="D664" s="2">
        <v>2061.34</v>
      </c>
      <c r="H664" s="2" t="str">
        <f t="shared" si="20"/>
        <v/>
      </c>
      <c r="J664" s="2">
        <f t="shared" si="21"/>
        <v>0</v>
      </c>
      <c r="P664" s="2" t="s">
        <v>637</v>
      </c>
      <c r="Q664" s="2" t="s">
        <v>593</v>
      </c>
      <c r="R664" s="2" t="s">
        <v>594</v>
      </c>
    </row>
    <row r="665" spans="1:18">
      <c r="A665" s="2" t="s">
        <v>618</v>
      </c>
      <c r="B665" s="2" t="s">
        <v>42</v>
      </c>
      <c r="C665" s="2" t="s">
        <v>355</v>
      </c>
      <c r="D665" s="2">
        <v>20345.509999999998</v>
      </c>
      <c r="E665" s="2">
        <v>200</v>
      </c>
      <c r="F665" s="2">
        <v>1407.55</v>
      </c>
      <c r="G665" s="2">
        <v>200</v>
      </c>
      <c r="H665" s="2" t="str">
        <f t="shared" si="20"/>
        <v/>
      </c>
      <c r="J665" s="2">
        <f t="shared" si="21"/>
        <v>200</v>
      </c>
      <c r="K665" s="2">
        <v>200</v>
      </c>
      <c r="L665" s="2">
        <v>200</v>
      </c>
      <c r="M665" s="2">
        <v>200</v>
      </c>
      <c r="N665" s="2">
        <v>200</v>
      </c>
      <c r="O665" s="2">
        <v>200</v>
      </c>
      <c r="P665" s="2" t="s">
        <v>638</v>
      </c>
      <c r="Q665" s="2" t="s">
        <v>593</v>
      </c>
      <c r="R665" s="2" t="s">
        <v>594</v>
      </c>
    </row>
    <row r="666" spans="1:18">
      <c r="A666" s="2" t="s">
        <v>618</v>
      </c>
      <c r="B666" s="2" t="s">
        <v>42</v>
      </c>
      <c r="C666" s="2" t="s">
        <v>147</v>
      </c>
      <c r="D666" s="2">
        <v>206.36</v>
      </c>
      <c r="E666" s="2">
        <v>200</v>
      </c>
      <c r="F666" s="2">
        <v>59.5</v>
      </c>
      <c r="G666" s="2">
        <v>200</v>
      </c>
      <c r="H666" s="2" t="str">
        <f t="shared" si="20"/>
        <v/>
      </c>
      <c r="J666" s="2">
        <f t="shared" si="21"/>
        <v>200</v>
      </c>
      <c r="P666" s="2" t="s">
        <v>639</v>
      </c>
      <c r="Q666" s="2" t="s">
        <v>593</v>
      </c>
      <c r="R666" s="2" t="s">
        <v>594</v>
      </c>
    </row>
    <row r="667" spans="1:18">
      <c r="A667" s="2" t="s">
        <v>618</v>
      </c>
      <c r="B667" s="2" t="s">
        <v>42</v>
      </c>
      <c r="C667" s="2" t="s">
        <v>149</v>
      </c>
      <c r="D667" s="2">
        <v>24</v>
      </c>
      <c r="E667" s="2">
        <v>25</v>
      </c>
      <c r="F667" s="2">
        <v>24</v>
      </c>
      <c r="G667" s="2">
        <v>25</v>
      </c>
      <c r="H667" s="2" t="str">
        <f t="shared" si="20"/>
        <v/>
      </c>
      <c r="J667" s="2">
        <f t="shared" si="21"/>
        <v>25</v>
      </c>
      <c r="K667" s="2">
        <v>25</v>
      </c>
      <c r="L667" s="2">
        <v>25</v>
      </c>
      <c r="M667" s="2">
        <v>25</v>
      </c>
      <c r="N667" s="2">
        <v>25</v>
      </c>
      <c r="O667" s="2">
        <v>25</v>
      </c>
      <c r="P667" s="2" t="s">
        <v>640</v>
      </c>
      <c r="Q667" s="2" t="s">
        <v>593</v>
      </c>
      <c r="R667" s="2" t="s">
        <v>594</v>
      </c>
    </row>
    <row r="668" spans="1:18">
      <c r="A668" s="2" t="s">
        <v>618</v>
      </c>
      <c r="B668" s="2" t="s">
        <v>60</v>
      </c>
      <c r="C668" s="2" t="s">
        <v>335</v>
      </c>
      <c r="D668" s="2">
        <v>250</v>
      </c>
      <c r="E668" s="2">
        <v>250</v>
      </c>
      <c r="F668" s="2">
        <v>250</v>
      </c>
      <c r="G668" s="2">
        <v>349</v>
      </c>
      <c r="H668" s="2" t="str">
        <f t="shared" si="20"/>
        <v/>
      </c>
      <c r="J668" s="2">
        <f t="shared" si="21"/>
        <v>349</v>
      </c>
      <c r="K668" s="2">
        <v>350</v>
      </c>
      <c r="L668" s="2">
        <v>350</v>
      </c>
      <c r="M668" s="2">
        <v>350</v>
      </c>
      <c r="N668" s="2">
        <v>350</v>
      </c>
      <c r="O668" s="2">
        <v>349</v>
      </c>
      <c r="Q668" s="2" t="s">
        <v>593</v>
      </c>
      <c r="R668" s="2" t="s">
        <v>594</v>
      </c>
    </row>
    <row r="669" spans="1:18">
      <c r="A669" s="2" t="s">
        <v>618</v>
      </c>
      <c r="B669" s="2" t="s">
        <v>63</v>
      </c>
      <c r="C669" s="2" t="s">
        <v>157</v>
      </c>
      <c r="E669" s="2">
        <v>62</v>
      </c>
      <c r="H669" s="2" t="str">
        <f t="shared" si="20"/>
        <v/>
      </c>
      <c r="J669" s="2">
        <f t="shared" si="21"/>
        <v>0</v>
      </c>
      <c r="P669" s="2" t="s">
        <v>641</v>
      </c>
      <c r="Q669" s="2" t="s">
        <v>593</v>
      </c>
      <c r="R669" s="2" t="s">
        <v>594</v>
      </c>
    </row>
    <row r="670" spans="1:18">
      <c r="A670" s="2" t="s">
        <v>618</v>
      </c>
      <c r="B670" s="2" t="s">
        <v>63</v>
      </c>
      <c r="C670" s="2" t="s">
        <v>642</v>
      </c>
      <c r="E670" s="2">
        <v>500</v>
      </c>
      <c r="G670" s="2">
        <v>500</v>
      </c>
      <c r="H670" s="2" t="str">
        <f t="shared" si="20"/>
        <v/>
      </c>
      <c r="J670" s="2">
        <f t="shared" si="21"/>
        <v>500</v>
      </c>
      <c r="K670" s="2">
        <v>500</v>
      </c>
      <c r="L670" s="2">
        <v>500</v>
      </c>
      <c r="M670" s="2">
        <v>500</v>
      </c>
      <c r="N670" s="2">
        <v>500</v>
      </c>
      <c r="O670" s="2">
        <v>500</v>
      </c>
      <c r="P670" s="2" t="s">
        <v>643</v>
      </c>
      <c r="Q670" s="2" t="s">
        <v>593</v>
      </c>
      <c r="R670" s="2" t="s">
        <v>594</v>
      </c>
    </row>
    <row r="671" spans="1:18">
      <c r="A671" s="2" t="s">
        <v>618</v>
      </c>
      <c r="B671" s="2" t="s">
        <v>63</v>
      </c>
      <c r="C671" s="2" t="s">
        <v>407</v>
      </c>
      <c r="D671" s="2">
        <v>89.28</v>
      </c>
      <c r="H671" s="2" t="str">
        <f t="shared" si="20"/>
        <v/>
      </c>
      <c r="J671" s="2">
        <f t="shared" si="21"/>
        <v>0</v>
      </c>
      <c r="P671" s="2" t="s">
        <v>644</v>
      </c>
      <c r="Q671" s="2" t="s">
        <v>593</v>
      </c>
      <c r="R671" s="2" t="s">
        <v>594</v>
      </c>
    </row>
    <row r="672" spans="1:18">
      <c r="A672" s="2" t="s">
        <v>618</v>
      </c>
      <c r="B672" s="2" t="s">
        <v>159</v>
      </c>
      <c r="C672" s="2" t="s">
        <v>645</v>
      </c>
      <c r="D672" s="2">
        <v>-1500</v>
      </c>
      <c r="H672" s="2" t="str">
        <f t="shared" si="20"/>
        <v/>
      </c>
      <c r="J672" s="2">
        <f t="shared" si="21"/>
        <v>0</v>
      </c>
      <c r="P672" s="2" t="s">
        <v>646</v>
      </c>
      <c r="Q672" s="2" t="s">
        <v>593</v>
      </c>
      <c r="R672" s="2" t="s">
        <v>594</v>
      </c>
    </row>
    <row r="673" spans="1:18">
      <c r="A673" s="2" t="s">
        <v>618</v>
      </c>
      <c r="B673" s="2" t="s">
        <v>101</v>
      </c>
      <c r="C673" s="2" t="s">
        <v>102</v>
      </c>
      <c r="D673" s="2">
        <v>343.61</v>
      </c>
      <c r="E673" s="2">
        <v>480</v>
      </c>
      <c r="F673" s="2">
        <v>479.81</v>
      </c>
      <c r="H673" s="2" t="str">
        <f t="shared" si="20"/>
        <v/>
      </c>
      <c r="J673" s="2">
        <f t="shared" si="21"/>
        <v>0</v>
      </c>
      <c r="P673" s="2" t="s">
        <v>647</v>
      </c>
      <c r="Q673" s="2" t="s">
        <v>593</v>
      </c>
      <c r="R673" s="2" t="s">
        <v>594</v>
      </c>
    </row>
    <row r="674" spans="1:18">
      <c r="A674" s="2" t="s">
        <v>618</v>
      </c>
      <c r="B674" s="2" t="s">
        <v>90</v>
      </c>
      <c r="C674" s="2" t="s">
        <v>91</v>
      </c>
      <c r="D674" s="2">
        <v>9189.2099999999991</v>
      </c>
      <c r="E674" s="2">
        <v>4413</v>
      </c>
      <c r="G674" s="2">
        <v>11230</v>
      </c>
      <c r="H674" s="2" t="str">
        <f t="shared" si="20"/>
        <v/>
      </c>
      <c r="J674" s="2">
        <f t="shared" si="21"/>
        <v>11230</v>
      </c>
      <c r="K674" s="2">
        <v>11194</v>
      </c>
      <c r="L674" s="2">
        <v>11205</v>
      </c>
      <c r="M674" s="2">
        <v>11178</v>
      </c>
      <c r="N674" s="2">
        <v>11158</v>
      </c>
      <c r="O674" s="2">
        <v>11017</v>
      </c>
      <c r="P674" s="2" t="s">
        <v>648</v>
      </c>
      <c r="Q674" s="2" t="s">
        <v>593</v>
      </c>
      <c r="R674" s="2" t="s">
        <v>594</v>
      </c>
    </row>
    <row r="675" spans="1:18">
      <c r="A675" s="2" t="s">
        <v>618</v>
      </c>
      <c r="B675" s="2" t="s">
        <v>90</v>
      </c>
      <c r="C675" s="2" t="s">
        <v>378</v>
      </c>
      <c r="D675" s="2">
        <v>3748.9</v>
      </c>
      <c r="E675" s="2">
        <v>2022</v>
      </c>
      <c r="G675" s="2">
        <v>3749</v>
      </c>
      <c r="H675" s="2" t="str">
        <f t="shared" si="20"/>
        <v/>
      </c>
      <c r="J675" s="2">
        <f t="shared" si="21"/>
        <v>3749</v>
      </c>
      <c r="K675" s="2">
        <v>3749</v>
      </c>
      <c r="L675" s="2">
        <v>3749</v>
      </c>
      <c r="M675" s="2">
        <v>3749</v>
      </c>
      <c r="N675" s="2">
        <v>3749</v>
      </c>
      <c r="O675" s="2">
        <v>3749</v>
      </c>
      <c r="Q675" s="2" t="s">
        <v>593</v>
      </c>
      <c r="R675" s="2" t="s">
        <v>594</v>
      </c>
    </row>
    <row r="676" spans="1:18">
      <c r="A676" s="2" t="s">
        <v>649</v>
      </c>
      <c r="B676" s="2" t="s">
        <v>10</v>
      </c>
      <c r="C676" s="2" t="s">
        <v>367</v>
      </c>
      <c r="D676" s="2">
        <v>-1400</v>
      </c>
      <c r="H676" s="2" t="str">
        <f t="shared" si="20"/>
        <v/>
      </c>
      <c r="J676" s="2">
        <f t="shared" si="21"/>
        <v>0</v>
      </c>
      <c r="P676" s="2" t="s">
        <v>650</v>
      </c>
      <c r="Q676" s="2" t="s">
        <v>651</v>
      </c>
      <c r="R676" s="2" t="s">
        <v>366</v>
      </c>
    </row>
    <row r="677" spans="1:18">
      <c r="A677" s="2" t="s">
        <v>649</v>
      </c>
      <c r="B677" s="2" t="s">
        <v>10</v>
      </c>
      <c r="C677" s="2" t="s">
        <v>114</v>
      </c>
      <c r="D677" s="2">
        <v>-3045.05</v>
      </c>
      <c r="E677" s="2">
        <v>-3800</v>
      </c>
      <c r="F677" s="2">
        <v>-5771.62</v>
      </c>
      <c r="G677" s="2">
        <v>-3800</v>
      </c>
      <c r="H677" s="2" t="str">
        <f t="shared" si="20"/>
        <v/>
      </c>
      <c r="J677" s="2">
        <f t="shared" si="21"/>
        <v>-3800</v>
      </c>
      <c r="K677" s="2">
        <v>-3800</v>
      </c>
      <c r="L677" s="2">
        <v>-3800</v>
      </c>
      <c r="M677" s="2">
        <v>-3800</v>
      </c>
      <c r="N677" s="2">
        <v>-3800</v>
      </c>
      <c r="O677" s="2">
        <v>-3800</v>
      </c>
      <c r="P677" s="2" t="s">
        <v>652</v>
      </c>
      <c r="Q677" s="2" t="s">
        <v>651</v>
      </c>
      <c r="R677" s="2" t="s">
        <v>366</v>
      </c>
    </row>
    <row r="678" spans="1:18">
      <c r="A678" s="2" t="s">
        <v>649</v>
      </c>
      <c r="B678" s="2" t="s">
        <v>18</v>
      </c>
      <c r="C678" s="2" t="s">
        <v>19</v>
      </c>
      <c r="D678" s="2">
        <v>5706.65</v>
      </c>
      <c r="E678" s="2">
        <v>2730</v>
      </c>
      <c r="F678" s="2">
        <v>3074.64</v>
      </c>
      <c r="G678" s="2">
        <v>3240</v>
      </c>
      <c r="H678" s="2" t="str">
        <f t="shared" si="20"/>
        <v/>
      </c>
      <c r="J678" s="2">
        <f t="shared" si="21"/>
        <v>3240</v>
      </c>
      <c r="K678" s="2">
        <v>3240</v>
      </c>
      <c r="L678" s="2">
        <v>3240</v>
      </c>
      <c r="M678" s="2">
        <v>3240</v>
      </c>
      <c r="N678" s="2">
        <v>3240</v>
      </c>
      <c r="O678" s="2">
        <v>3240</v>
      </c>
      <c r="P678" s="2" t="s">
        <v>20</v>
      </c>
      <c r="Q678" s="2" t="s">
        <v>651</v>
      </c>
      <c r="R678" s="2" t="s">
        <v>366</v>
      </c>
    </row>
    <row r="679" spans="1:18">
      <c r="A679" s="2" t="s">
        <v>649</v>
      </c>
      <c r="B679" s="2" t="s">
        <v>18</v>
      </c>
      <c r="C679" s="2" t="s">
        <v>21</v>
      </c>
      <c r="D679" s="2">
        <v>12.91</v>
      </c>
      <c r="E679" s="2">
        <v>40</v>
      </c>
      <c r="F679" s="2">
        <v>14.53</v>
      </c>
      <c r="G679" s="2">
        <v>40</v>
      </c>
      <c r="H679" s="2" t="str">
        <f t="shared" si="20"/>
        <v/>
      </c>
      <c r="J679" s="2">
        <f t="shared" si="21"/>
        <v>40</v>
      </c>
      <c r="K679" s="2">
        <v>40</v>
      </c>
      <c r="L679" s="2">
        <v>40</v>
      </c>
      <c r="M679" s="2">
        <v>40</v>
      </c>
      <c r="N679" s="2">
        <v>40</v>
      </c>
      <c r="O679" s="2">
        <v>40</v>
      </c>
      <c r="P679" s="2" t="s">
        <v>22</v>
      </c>
      <c r="Q679" s="2" t="s">
        <v>651</v>
      </c>
      <c r="R679" s="2" t="s">
        <v>366</v>
      </c>
    </row>
    <row r="680" spans="1:18">
      <c r="A680" s="2" t="s">
        <v>649</v>
      </c>
      <c r="B680" s="2" t="s">
        <v>18</v>
      </c>
      <c r="C680" s="2" t="s">
        <v>23</v>
      </c>
      <c r="D680" s="2">
        <v>-779.03</v>
      </c>
      <c r="H680" s="2" t="str">
        <f t="shared" si="20"/>
        <v/>
      </c>
      <c r="J680" s="2">
        <f t="shared" si="21"/>
        <v>0</v>
      </c>
      <c r="P680" s="2" t="s">
        <v>24</v>
      </c>
      <c r="Q680" s="2" t="s">
        <v>651</v>
      </c>
      <c r="R680" s="2" t="s">
        <v>366</v>
      </c>
    </row>
    <row r="681" spans="1:18">
      <c r="A681" s="2" t="s">
        <v>649</v>
      </c>
      <c r="B681" s="2" t="s">
        <v>18</v>
      </c>
      <c r="C681" s="2" t="s">
        <v>31</v>
      </c>
      <c r="D681" s="2">
        <v>1150.1199999999999</v>
      </c>
      <c r="E681" s="2">
        <v>578</v>
      </c>
      <c r="F681" s="2">
        <v>662.72</v>
      </c>
      <c r="G681" s="2">
        <v>723</v>
      </c>
      <c r="H681" s="2" t="str">
        <f t="shared" si="20"/>
        <v/>
      </c>
      <c r="J681" s="2">
        <f t="shared" si="21"/>
        <v>723</v>
      </c>
      <c r="K681" s="2">
        <v>723</v>
      </c>
      <c r="L681" s="2">
        <v>723</v>
      </c>
      <c r="M681" s="2">
        <v>723</v>
      </c>
      <c r="N681" s="2">
        <v>723</v>
      </c>
      <c r="O681" s="2">
        <v>723</v>
      </c>
      <c r="P681" s="2" t="s">
        <v>20</v>
      </c>
      <c r="Q681" s="2" t="s">
        <v>651</v>
      </c>
      <c r="R681" s="2" t="s">
        <v>366</v>
      </c>
    </row>
    <row r="682" spans="1:18">
      <c r="A682" s="2" t="s">
        <v>649</v>
      </c>
      <c r="B682" s="2" t="s">
        <v>36</v>
      </c>
      <c r="C682" s="2" t="s">
        <v>41</v>
      </c>
      <c r="D682" s="2">
        <v>431.45</v>
      </c>
      <c r="E682" s="2">
        <v>215</v>
      </c>
      <c r="F682" s="2">
        <v>244.5</v>
      </c>
      <c r="G682" s="2">
        <v>255</v>
      </c>
      <c r="H682" s="2" t="str">
        <f t="shared" si="20"/>
        <v/>
      </c>
      <c r="J682" s="2">
        <f t="shared" si="21"/>
        <v>255</v>
      </c>
      <c r="K682" s="2">
        <v>255</v>
      </c>
      <c r="L682" s="2">
        <v>255</v>
      </c>
      <c r="M682" s="2">
        <v>255</v>
      </c>
      <c r="N682" s="2">
        <v>255</v>
      </c>
      <c r="O682" s="2">
        <v>255</v>
      </c>
      <c r="P682" s="2" t="s">
        <v>20</v>
      </c>
      <c r="Q682" s="2" t="s">
        <v>651</v>
      </c>
      <c r="R682" s="2" t="s">
        <v>366</v>
      </c>
    </row>
    <row r="683" spans="1:18">
      <c r="A683" s="2" t="s">
        <v>649</v>
      </c>
      <c r="B683" s="2" t="s">
        <v>42</v>
      </c>
      <c r="C683" s="2" t="s">
        <v>43</v>
      </c>
      <c r="D683" s="2">
        <v>68.27</v>
      </c>
      <c r="F683" s="2">
        <v>60.97</v>
      </c>
      <c r="H683" s="2" t="str">
        <f t="shared" si="20"/>
        <v/>
      </c>
      <c r="J683" s="2">
        <f t="shared" si="21"/>
        <v>0</v>
      </c>
      <c r="P683" s="2" t="s">
        <v>653</v>
      </c>
      <c r="Q683" s="2" t="s">
        <v>651</v>
      </c>
      <c r="R683" s="2" t="s">
        <v>366</v>
      </c>
    </row>
    <row r="684" spans="1:18">
      <c r="A684" s="2" t="s">
        <v>649</v>
      </c>
      <c r="B684" s="2" t="s">
        <v>42</v>
      </c>
      <c r="C684" s="2" t="s">
        <v>210</v>
      </c>
      <c r="F684" s="2">
        <v>116.03</v>
      </c>
      <c r="H684" s="2" t="str">
        <f t="shared" si="20"/>
        <v/>
      </c>
      <c r="J684" s="2">
        <f t="shared" si="21"/>
        <v>0</v>
      </c>
      <c r="Q684" s="2" t="s">
        <v>651</v>
      </c>
      <c r="R684" s="2" t="s">
        <v>366</v>
      </c>
    </row>
    <row r="685" spans="1:18">
      <c r="A685" s="2" t="s">
        <v>649</v>
      </c>
      <c r="B685" s="2" t="s">
        <v>42</v>
      </c>
      <c r="C685" s="2" t="s">
        <v>54</v>
      </c>
      <c r="D685" s="2">
        <v>18.899999999999999</v>
      </c>
      <c r="H685" s="2" t="str">
        <f t="shared" si="20"/>
        <v/>
      </c>
      <c r="J685" s="2">
        <f t="shared" si="21"/>
        <v>0</v>
      </c>
      <c r="P685" s="2" t="s">
        <v>654</v>
      </c>
      <c r="Q685" s="2" t="s">
        <v>651</v>
      </c>
      <c r="R685" s="2" t="s">
        <v>366</v>
      </c>
    </row>
    <row r="686" spans="1:18">
      <c r="A686" s="2" t="s">
        <v>649</v>
      </c>
      <c r="B686" s="2" t="s">
        <v>42</v>
      </c>
      <c r="C686" s="2" t="s">
        <v>144</v>
      </c>
      <c r="D686" s="2">
        <v>191.15</v>
      </c>
      <c r="H686" s="2" t="str">
        <f t="shared" si="20"/>
        <v/>
      </c>
      <c r="J686" s="2">
        <f t="shared" si="21"/>
        <v>0</v>
      </c>
      <c r="P686" s="2" t="s">
        <v>655</v>
      </c>
      <c r="Q686" s="2" t="s">
        <v>651</v>
      </c>
      <c r="R686" s="2" t="s">
        <v>366</v>
      </c>
    </row>
    <row r="687" spans="1:18">
      <c r="A687" s="2" t="s">
        <v>649</v>
      </c>
      <c r="B687" s="2" t="s">
        <v>42</v>
      </c>
      <c r="C687" s="2" t="s">
        <v>355</v>
      </c>
      <c r="D687" s="2">
        <v>6015.11</v>
      </c>
      <c r="E687" s="2">
        <v>4000</v>
      </c>
      <c r="F687" s="2">
        <v>4318.6400000000003</v>
      </c>
      <c r="G687" s="2">
        <v>4000</v>
      </c>
      <c r="H687" s="2" t="str">
        <f t="shared" si="20"/>
        <v/>
      </c>
      <c r="J687" s="2">
        <f t="shared" si="21"/>
        <v>4000</v>
      </c>
      <c r="K687" s="2">
        <v>4000</v>
      </c>
      <c r="L687" s="2">
        <v>4000</v>
      </c>
      <c r="M687" s="2">
        <v>4000</v>
      </c>
      <c r="N687" s="2">
        <v>4000</v>
      </c>
      <c r="O687" s="2">
        <v>4000</v>
      </c>
      <c r="P687" s="2" t="s">
        <v>656</v>
      </c>
      <c r="Q687" s="2" t="s">
        <v>651</v>
      </c>
      <c r="R687" s="2" t="s">
        <v>366</v>
      </c>
    </row>
    <row r="688" spans="1:18">
      <c r="A688" s="2" t="s">
        <v>649</v>
      </c>
      <c r="B688" s="2" t="s">
        <v>42</v>
      </c>
      <c r="C688" s="2" t="s">
        <v>58</v>
      </c>
      <c r="E688" s="2">
        <v>1500</v>
      </c>
      <c r="H688" s="2" t="str">
        <f t="shared" si="20"/>
        <v/>
      </c>
      <c r="J688" s="2">
        <f t="shared" si="21"/>
        <v>0</v>
      </c>
      <c r="P688" s="2" t="s">
        <v>657</v>
      </c>
      <c r="Q688" s="2" t="s">
        <v>651</v>
      </c>
      <c r="R688" s="2" t="s">
        <v>366</v>
      </c>
    </row>
    <row r="689" spans="1:18">
      <c r="A689" s="2" t="s">
        <v>649</v>
      </c>
      <c r="B689" s="2" t="s">
        <v>42</v>
      </c>
      <c r="C689" s="2" t="s">
        <v>149</v>
      </c>
      <c r="D689" s="2">
        <v>100</v>
      </c>
      <c r="E689" s="2">
        <v>100</v>
      </c>
      <c r="F689" s="2">
        <v>100</v>
      </c>
      <c r="G689" s="2">
        <v>100</v>
      </c>
      <c r="H689" s="2" t="str">
        <f t="shared" si="20"/>
        <v/>
      </c>
      <c r="J689" s="2">
        <f t="shared" si="21"/>
        <v>100</v>
      </c>
      <c r="K689" s="2">
        <v>100</v>
      </c>
      <c r="L689" s="2">
        <v>100</v>
      </c>
      <c r="M689" s="2">
        <v>100</v>
      </c>
      <c r="N689" s="2">
        <v>100</v>
      </c>
      <c r="O689" s="2">
        <v>100</v>
      </c>
      <c r="P689" s="2" t="s">
        <v>658</v>
      </c>
      <c r="Q689" s="2" t="s">
        <v>651</v>
      </c>
      <c r="R689" s="2" t="s">
        <v>366</v>
      </c>
    </row>
    <row r="690" spans="1:18">
      <c r="A690" s="2" t="s">
        <v>649</v>
      </c>
      <c r="B690" s="2" t="s">
        <v>60</v>
      </c>
      <c r="C690" s="2" t="s">
        <v>659</v>
      </c>
      <c r="D690" s="2">
        <v>405</v>
      </c>
      <c r="E690" s="2">
        <v>404</v>
      </c>
      <c r="F690" s="2">
        <v>404</v>
      </c>
      <c r="G690" s="2">
        <v>404</v>
      </c>
      <c r="H690" s="2" t="str">
        <f t="shared" si="20"/>
        <v/>
      </c>
      <c r="J690" s="2">
        <f t="shared" si="21"/>
        <v>404</v>
      </c>
      <c r="K690" s="2">
        <v>405</v>
      </c>
      <c r="L690" s="2">
        <v>404</v>
      </c>
      <c r="M690" s="2">
        <v>405</v>
      </c>
      <c r="N690" s="2">
        <v>404</v>
      </c>
      <c r="O690" s="2">
        <v>405</v>
      </c>
      <c r="P690" s="2" t="s">
        <v>660</v>
      </c>
      <c r="Q690" s="2" t="s">
        <v>651</v>
      </c>
      <c r="R690" s="2" t="s">
        <v>366</v>
      </c>
    </row>
    <row r="691" spans="1:18">
      <c r="A691" s="2" t="s">
        <v>649</v>
      </c>
      <c r="B691" s="2" t="s">
        <v>63</v>
      </c>
      <c r="C691" s="2" t="s">
        <v>64</v>
      </c>
      <c r="D691" s="2">
        <v>1144.47</v>
      </c>
      <c r="E691" s="2">
        <v>1500</v>
      </c>
      <c r="F691" s="2">
        <v>1500</v>
      </c>
      <c r="G691" s="2">
        <v>1500</v>
      </c>
      <c r="H691" s="2" t="str">
        <f t="shared" si="20"/>
        <v/>
      </c>
      <c r="J691" s="2">
        <f t="shared" si="21"/>
        <v>1500</v>
      </c>
      <c r="K691" s="2">
        <v>1500</v>
      </c>
      <c r="L691" s="2">
        <v>1500</v>
      </c>
      <c r="M691" s="2">
        <v>1500</v>
      </c>
      <c r="N691" s="2">
        <v>1500</v>
      </c>
      <c r="O691" s="2">
        <v>1500</v>
      </c>
      <c r="P691" s="2" t="s">
        <v>661</v>
      </c>
      <c r="Q691" s="2" t="s">
        <v>651</v>
      </c>
      <c r="R691" s="2" t="s">
        <v>366</v>
      </c>
    </row>
    <row r="692" spans="1:18">
      <c r="A692" s="2" t="s">
        <v>649</v>
      </c>
      <c r="B692" s="2" t="s">
        <v>159</v>
      </c>
      <c r="C692" s="2" t="s">
        <v>160</v>
      </c>
      <c r="D692" s="2">
        <v>-139.58000000000001</v>
      </c>
      <c r="F692" s="2">
        <v>-1000</v>
      </c>
      <c r="H692" s="2" t="str">
        <f t="shared" si="20"/>
        <v/>
      </c>
      <c r="J692" s="2">
        <f t="shared" si="21"/>
        <v>0</v>
      </c>
      <c r="P692" s="2" t="s">
        <v>662</v>
      </c>
      <c r="Q692" s="2" t="s">
        <v>651</v>
      </c>
      <c r="R692" s="2" t="s">
        <v>366</v>
      </c>
    </row>
    <row r="693" spans="1:18">
      <c r="A693" s="2" t="s">
        <v>649</v>
      </c>
      <c r="B693" s="2" t="s">
        <v>90</v>
      </c>
      <c r="C693" s="2" t="s">
        <v>91</v>
      </c>
      <c r="E693" s="2">
        <v>1782</v>
      </c>
      <c r="H693" s="2" t="str">
        <f t="shared" si="20"/>
        <v/>
      </c>
      <c r="J693" s="2">
        <f t="shared" si="21"/>
        <v>0</v>
      </c>
      <c r="P693" s="2" t="s">
        <v>663</v>
      </c>
      <c r="Q693" s="2" t="s">
        <v>651</v>
      </c>
      <c r="R693" s="2" t="s">
        <v>366</v>
      </c>
    </row>
    <row r="694" spans="1:18">
      <c r="A694" s="2" t="s">
        <v>649</v>
      </c>
      <c r="B694" s="2" t="s">
        <v>90</v>
      </c>
      <c r="C694" s="2" t="s">
        <v>378</v>
      </c>
      <c r="D694" s="2">
        <v>10713.86</v>
      </c>
      <c r="E694" s="2">
        <v>8263</v>
      </c>
      <c r="G694" s="2">
        <v>10714</v>
      </c>
      <c r="H694" s="2" t="str">
        <f t="shared" si="20"/>
        <v/>
      </c>
      <c r="J694" s="2">
        <f t="shared" si="21"/>
        <v>10714</v>
      </c>
      <c r="K694" s="2">
        <v>10714</v>
      </c>
      <c r="L694" s="2">
        <v>10714</v>
      </c>
      <c r="M694" s="2">
        <v>10714</v>
      </c>
      <c r="N694" s="2">
        <v>10714</v>
      </c>
      <c r="O694" s="2">
        <v>10714</v>
      </c>
      <c r="Q694" s="2" t="s">
        <v>651</v>
      </c>
      <c r="R694" s="2" t="s">
        <v>366</v>
      </c>
    </row>
    <row r="695" spans="1:18">
      <c r="A695" s="2" t="s">
        <v>664</v>
      </c>
      <c r="B695" s="2" t="s">
        <v>105</v>
      </c>
      <c r="C695" s="2" t="s">
        <v>381</v>
      </c>
      <c r="D695" s="2">
        <v>-1800</v>
      </c>
      <c r="F695" s="2">
        <v>-1800</v>
      </c>
      <c r="G695" s="2">
        <v>-1800</v>
      </c>
      <c r="H695" s="2" t="str">
        <f t="shared" si="20"/>
        <v/>
      </c>
      <c r="J695" s="2">
        <f t="shared" si="21"/>
        <v>-1800</v>
      </c>
      <c r="P695" s="2" t="s">
        <v>665</v>
      </c>
      <c r="Q695" s="2" t="s">
        <v>651</v>
      </c>
      <c r="R695" s="2" t="s">
        <v>366</v>
      </c>
    </row>
    <row r="696" spans="1:18">
      <c r="A696" s="2" t="s">
        <v>664</v>
      </c>
      <c r="B696" s="2" t="s">
        <v>10</v>
      </c>
      <c r="C696" s="2" t="s">
        <v>108</v>
      </c>
      <c r="F696" s="2">
        <v>-1550</v>
      </c>
      <c r="H696" s="2" t="str">
        <f t="shared" si="20"/>
        <v/>
      </c>
      <c r="J696" s="2">
        <f t="shared" si="21"/>
        <v>0</v>
      </c>
      <c r="Q696" s="2" t="s">
        <v>651</v>
      </c>
      <c r="R696" s="2" t="s">
        <v>366</v>
      </c>
    </row>
    <row r="697" spans="1:18">
      <c r="A697" s="2" t="s">
        <v>664</v>
      </c>
      <c r="B697" s="2" t="s">
        <v>18</v>
      </c>
      <c r="C697" s="2" t="s">
        <v>19</v>
      </c>
      <c r="D697" s="2">
        <v>638.91</v>
      </c>
      <c r="H697" s="2" t="str">
        <f t="shared" si="20"/>
        <v/>
      </c>
      <c r="J697" s="2">
        <f t="shared" si="21"/>
        <v>0</v>
      </c>
      <c r="P697" s="2" t="s">
        <v>20</v>
      </c>
      <c r="Q697" s="2" t="s">
        <v>651</v>
      </c>
      <c r="R697" s="2" t="s">
        <v>366</v>
      </c>
    </row>
    <row r="698" spans="1:18">
      <c r="A698" s="2" t="s">
        <v>664</v>
      </c>
      <c r="B698" s="2" t="s">
        <v>18</v>
      </c>
      <c r="C698" s="2" t="s">
        <v>21</v>
      </c>
      <c r="E698" s="2">
        <v>5</v>
      </c>
      <c r="G698" s="2">
        <v>5</v>
      </c>
      <c r="H698" s="2" t="str">
        <f t="shared" si="20"/>
        <v/>
      </c>
      <c r="J698" s="2">
        <f t="shared" si="21"/>
        <v>5</v>
      </c>
      <c r="K698" s="2">
        <v>5</v>
      </c>
      <c r="L698" s="2">
        <v>5</v>
      </c>
      <c r="M698" s="2">
        <v>5</v>
      </c>
      <c r="N698" s="2">
        <v>5</v>
      </c>
      <c r="O698" s="2">
        <v>5</v>
      </c>
      <c r="P698" s="2" t="s">
        <v>20</v>
      </c>
      <c r="Q698" s="2" t="s">
        <v>651</v>
      </c>
      <c r="R698" s="2" t="s">
        <v>366</v>
      </c>
    </row>
    <row r="699" spans="1:18">
      <c r="A699" s="2" t="s">
        <v>664</v>
      </c>
      <c r="B699" s="2" t="s">
        <v>18</v>
      </c>
      <c r="C699" s="2" t="s">
        <v>23</v>
      </c>
      <c r="D699" s="2">
        <v>-183.15</v>
      </c>
      <c r="H699" s="2" t="str">
        <f t="shared" si="20"/>
        <v/>
      </c>
      <c r="J699" s="2">
        <f t="shared" si="21"/>
        <v>0</v>
      </c>
      <c r="P699" s="2" t="s">
        <v>30</v>
      </c>
      <c r="Q699" s="2" t="s">
        <v>651</v>
      </c>
      <c r="R699" s="2" t="s">
        <v>366</v>
      </c>
    </row>
    <row r="700" spans="1:18">
      <c r="A700" s="2" t="s">
        <v>664</v>
      </c>
      <c r="B700" s="2" t="s">
        <v>18</v>
      </c>
      <c r="C700" s="2" t="s">
        <v>31</v>
      </c>
      <c r="D700" s="2">
        <v>127.97</v>
      </c>
      <c r="H700" s="2" t="str">
        <f t="shared" si="20"/>
        <v/>
      </c>
      <c r="J700" s="2">
        <f t="shared" si="21"/>
        <v>0</v>
      </c>
      <c r="P700" s="2" t="s">
        <v>20</v>
      </c>
      <c r="Q700" s="2" t="s">
        <v>651</v>
      </c>
      <c r="R700" s="2" t="s">
        <v>366</v>
      </c>
    </row>
    <row r="701" spans="1:18">
      <c r="A701" s="2" t="s">
        <v>664</v>
      </c>
      <c r="B701" s="2" t="s">
        <v>36</v>
      </c>
      <c r="C701" s="2" t="s">
        <v>41</v>
      </c>
      <c r="D701" s="2">
        <v>48.43</v>
      </c>
      <c r="H701" s="2" t="str">
        <f t="shared" si="20"/>
        <v/>
      </c>
      <c r="J701" s="2">
        <f t="shared" si="21"/>
        <v>0</v>
      </c>
      <c r="P701" s="2" t="s">
        <v>20</v>
      </c>
      <c r="Q701" s="2" t="s">
        <v>651</v>
      </c>
      <c r="R701" s="2" t="s">
        <v>366</v>
      </c>
    </row>
    <row r="702" spans="1:18">
      <c r="A702" s="2" t="s">
        <v>664</v>
      </c>
      <c r="B702" s="2" t="s">
        <v>42</v>
      </c>
      <c r="C702" s="2" t="s">
        <v>201</v>
      </c>
      <c r="E702" s="2">
        <v>5000</v>
      </c>
      <c r="H702" s="2" t="str">
        <f t="shared" si="20"/>
        <v/>
      </c>
      <c r="J702" s="2">
        <f t="shared" si="21"/>
        <v>0</v>
      </c>
      <c r="K702" s="2">
        <v>5000</v>
      </c>
      <c r="P702" s="2" t="s">
        <v>666</v>
      </c>
      <c r="Q702" s="2" t="s">
        <v>651</v>
      </c>
      <c r="R702" s="2" t="s">
        <v>366</v>
      </c>
    </row>
    <row r="703" spans="1:18">
      <c r="A703" s="2" t="s">
        <v>664</v>
      </c>
      <c r="B703" s="2" t="s">
        <v>42</v>
      </c>
      <c r="C703" s="2" t="s">
        <v>77</v>
      </c>
      <c r="F703" s="2">
        <v>11847.64</v>
      </c>
      <c r="H703" s="2" t="str">
        <f t="shared" si="20"/>
        <v/>
      </c>
      <c r="J703" s="2">
        <f t="shared" si="21"/>
        <v>0</v>
      </c>
      <c r="P703" s="2" t="s">
        <v>667</v>
      </c>
      <c r="Q703" s="2" t="s">
        <v>651</v>
      </c>
      <c r="R703" s="2" t="s">
        <v>366</v>
      </c>
    </row>
    <row r="704" spans="1:18">
      <c r="A704" s="2" t="s">
        <v>664</v>
      </c>
      <c r="B704" s="2" t="s">
        <v>90</v>
      </c>
      <c r="C704" s="2" t="s">
        <v>378</v>
      </c>
      <c r="D704" s="2">
        <v>1196.4100000000001</v>
      </c>
      <c r="E704" s="2">
        <v>798</v>
      </c>
      <c r="G704" s="2">
        <v>1196</v>
      </c>
      <c r="H704" s="2" t="str">
        <f t="shared" si="20"/>
        <v/>
      </c>
      <c r="J704" s="2">
        <f t="shared" si="21"/>
        <v>1196</v>
      </c>
      <c r="K704" s="2">
        <v>1196</v>
      </c>
      <c r="L704" s="2">
        <v>1196</v>
      </c>
      <c r="M704" s="2">
        <v>1196</v>
      </c>
      <c r="N704" s="2">
        <v>1196</v>
      </c>
      <c r="O704" s="2">
        <v>1196</v>
      </c>
      <c r="Q704" s="2" t="s">
        <v>651</v>
      </c>
      <c r="R704" s="2" t="s">
        <v>366</v>
      </c>
    </row>
    <row r="705" spans="1:18">
      <c r="A705" s="2" t="s">
        <v>668</v>
      </c>
      <c r="B705" s="2" t="s">
        <v>10</v>
      </c>
      <c r="C705" s="2" t="s">
        <v>114</v>
      </c>
      <c r="D705" s="2">
        <v>-26.37</v>
      </c>
      <c r="H705" s="2" t="str">
        <f t="shared" si="20"/>
        <v/>
      </c>
      <c r="J705" s="2">
        <f t="shared" si="21"/>
        <v>0</v>
      </c>
      <c r="Q705" s="2" t="s">
        <v>651</v>
      </c>
      <c r="R705" s="2" t="s">
        <v>366</v>
      </c>
    </row>
    <row r="706" spans="1:18">
      <c r="A706" s="2" t="s">
        <v>668</v>
      </c>
      <c r="B706" s="2" t="s">
        <v>669</v>
      </c>
      <c r="C706" s="2" t="s">
        <v>670</v>
      </c>
      <c r="D706" s="2">
        <v>-46425.86</v>
      </c>
      <c r="E706" s="2">
        <v>-175780</v>
      </c>
      <c r="F706" s="2">
        <v>-215447.75</v>
      </c>
      <c r="G706" s="2">
        <v>-370000</v>
      </c>
      <c r="H706" s="2" t="str">
        <f t="shared" si="20"/>
        <v>W</v>
      </c>
      <c r="J706" s="2">
        <f t="shared" si="21"/>
        <v>-370000</v>
      </c>
      <c r="K706" s="2">
        <v>-370000</v>
      </c>
      <c r="L706" s="2">
        <v>-370000</v>
      </c>
      <c r="M706" s="2">
        <v>-370000</v>
      </c>
      <c r="N706" s="2">
        <v>-370000</v>
      </c>
      <c r="O706" s="2">
        <v>-370000</v>
      </c>
      <c r="P706" s="2" t="s">
        <v>671</v>
      </c>
      <c r="Q706" s="2" t="s">
        <v>651</v>
      </c>
      <c r="R706" s="2" t="s">
        <v>366</v>
      </c>
    </row>
    <row r="707" spans="1:18">
      <c r="A707" s="2" t="s">
        <v>668</v>
      </c>
      <c r="B707" s="2" t="s">
        <v>18</v>
      </c>
      <c r="C707" s="2" t="s">
        <v>19</v>
      </c>
      <c r="D707" s="2">
        <v>12321.35</v>
      </c>
      <c r="E707" s="2">
        <v>26149</v>
      </c>
      <c r="F707" s="2">
        <v>25054.240000000002</v>
      </c>
      <c r="G707" s="2">
        <v>24085</v>
      </c>
      <c r="H707" s="2" t="str">
        <f t="shared" ref="H707:H770" si="22">IF(ABS(G707)&gt;5000,
      IF(ABS(F707)&lt;&gt;0,
          IF(ABS((F707-G707)/G707*100)&gt;10,"W",""),""),"")</f>
        <v/>
      </c>
      <c r="J707" s="2">
        <f t="shared" ref="J707:J770" si="23">G707+I707</f>
        <v>24085</v>
      </c>
      <c r="K707" s="2">
        <v>24085</v>
      </c>
      <c r="L707" s="2">
        <v>24085</v>
      </c>
      <c r="M707" s="2">
        <v>24085</v>
      </c>
      <c r="N707" s="2">
        <v>24085</v>
      </c>
      <c r="O707" s="2">
        <v>24085</v>
      </c>
      <c r="P707" s="2" t="s">
        <v>672</v>
      </c>
      <c r="Q707" s="2" t="s">
        <v>651</v>
      </c>
      <c r="R707" s="2" t="s">
        <v>366</v>
      </c>
    </row>
    <row r="708" spans="1:18">
      <c r="A708" s="2" t="s">
        <v>668</v>
      </c>
      <c r="B708" s="2" t="s">
        <v>18</v>
      </c>
      <c r="C708" s="2" t="s">
        <v>21</v>
      </c>
      <c r="D708" s="2">
        <v>108.97</v>
      </c>
      <c r="E708" s="2">
        <v>50</v>
      </c>
      <c r="F708" s="2">
        <v>115.71</v>
      </c>
      <c r="G708" s="2">
        <v>120</v>
      </c>
      <c r="H708" s="2" t="str">
        <f t="shared" si="22"/>
        <v/>
      </c>
      <c r="J708" s="2">
        <f t="shared" si="23"/>
        <v>120</v>
      </c>
      <c r="K708" s="2">
        <v>120</v>
      </c>
      <c r="L708" s="2">
        <v>120</v>
      </c>
      <c r="M708" s="2">
        <v>120</v>
      </c>
      <c r="N708" s="2">
        <v>120</v>
      </c>
      <c r="O708" s="2">
        <v>120</v>
      </c>
      <c r="P708" s="2" t="s">
        <v>673</v>
      </c>
      <c r="Q708" s="2" t="s">
        <v>651</v>
      </c>
      <c r="R708" s="2" t="s">
        <v>366</v>
      </c>
    </row>
    <row r="709" spans="1:18">
      <c r="A709" s="2" t="s">
        <v>668</v>
      </c>
      <c r="B709" s="2" t="s">
        <v>18</v>
      </c>
      <c r="C709" s="2" t="s">
        <v>23</v>
      </c>
      <c r="D709" s="2">
        <v>470.12</v>
      </c>
      <c r="H709" s="2" t="str">
        <f t="shared" si="22"/>
        <v/>
      </c>
      <c r="J709" s="2">
        <f t="shared" si="23"/>
        <v>0</v>
      </c>
      <c r="P709" s="2" t="s">
        <v>24</v>
      </c>
      <c r="Q709" s="2" t="s">
        <v>651</v>
      </c>
      <c r="R709" s="2" t="s">
        <v>366</v>
      </c>
    </row>
    <row r="710" spans="1:18">
      <c r="A710" s="2" t="s">
        <v>668</v>
      </c>
      <c r="B710" s="2" t="s">
        <v>18</v>
      </c>
      <c r="C710" s="2" t="s">
        <v>31</v>
      </c>
      <c r="D710" s="2">
        <v>2553.0300000000002</v>
      </c>
      <c r="E710" s="2">
        <v>5677</v>
      </c>
      <c r="F710" s="2">
        <v>5382.94</v>
      </c>
      <c r="G710" s="2">
        <v>5342</v>
      </c>
      <c r="H710" s="2" t="str">
        <f t="shared" si="22"/>
        <v/>
      </c>
      <c r="J710" s="2">
        <f t="shared" si="23"/>
        <v>5342</v>
      </c>
      <c r="K710" s="2">
        <v>5342</v>
      </c>
      <c r="L710" s="2">
        <v>5342</v>
      </c>
      <c r="M710" s="2">
        <v>5342</v>
      </c>
      <c r="N710" s="2">
        <v>5342</v>
      </c>
      <c r="O710" s="2">
        <v>5342</v>
      </c>
      <c r="P710" s="2" t="s">
        <v>672</v>
      </c>
      <c r="Q710" s="2" t="s">
        <v>651</v>
      </c>
      <c r="R710" s="2" t="s">
        <v>366</v>
      </c>
    </row>
    <row r="711" spans="1:18">
      <c r="A711" s="2" t="s">
        <v>668</v>
      </c>
      <c r="B711" s="2" t="s">
        <v>18</v>
      </c>
      <c r="C711" s="2" t="s">
        <v>95</v>
      </c>
      <c r="F711" s="2">
        <v>404.25</v>
      </c>
      <c r="G711" s="2">
        <v>600</v>
      </c>
      <c r="H711" s="2" t="str">
        <f t="shared" si="22"/>
        <v/>
      </c>
      <c r="J711" s="2">
        <f t="shared" si="23"/>
        <v>600</v>
      </c>
      <c r="K711" s="2">
        <v>600</v>
      </c>
      <c r="L711" s="2">
        <v>600</v>
      </c>
      <c r="M711" s="2">
        <v>600</v>
      </c>
      <c r="N711" s="2">
        <v>600</v>
      </c>
      <c r="O711" s="2">
        <v>600</v>
      </c>
      <c r="P711" s="2" t="s">
        <v>674</v>
      </c>
      <c r="Q711" s="2" t="s">
        <v>651</v>
      </c>
      <c r="R711" s="2" t="s">
        <v>366</v>
      </c>
    </row>
    <row r="712" spans="1:18">
      <c r="A712" s="2" t="s">
        <v>668</v>
      </c>
      <c r="B712" s="2" t="s">
        <v>18</v>
      </c>
      <c r="C712" s="2" t="s">
        <v>34</v>
      </c>
      <c r="F712" s="2">
        <v>31.5</v>
      </c>
      <c r="H712" s="2" t="str">
        <f t="shared" si="22"/>
        <v/>
      </c>
      <c r="J712" s="2">
        <f t="shared" si="23"/>
        <v>0</v>
      </c>
      <c r="Q712" s="2" t="s">
        <v>651</v>
      </c>
      <c r="R712" s="2" t="s">
        <v>366</v>
      </c>
    </row>
    <row r="713" spans="1:18">
      <c r="A713" s="2" t="s">
        <v>668</v>
      </c>
      <c r="B713" s="2" t="s">
        <v>36</v>
      </c>
      <c r="C713" s="2" t="s">
        <v>41</v>
      </c>
      <c r="D713" s="2">
        <v>908.55</v>
      </c>
      <c r="E713" s="2">
        <v>2018</v>
      </c>
      <c r="F713" s="2">
        <v>1997.76</v>
      </c>
      <c r="G713" s="2">
        <v>1928</v>
      </c>
      <c r="H713" s="2" t="str">
        <f t="shared" si="22"/>
        <v/>
      </c>
      <c r="J713" s="2">
        <f t="shared" si="23"/>
        <v>1928</v>
      </c>
      <c r="K713" s="2">
        <v>1928</v>
      </c>
      <c r="L713" s="2">
        <v>1928</v>
      </c>
      <c r="M713" s="2">
        <v>1928</v>
      </c>
      <c r="N713" s="2">
        <v>1928</v>
      </c>
      <c r="O713" s="2">
        <v>1928</v>
      </c>
      <c r="P713" s="2" t="s">
        <v>20</v>
      </c>
      <c r="Q713" s="2" t="s">
        <v>651</v>
      </c>
      <c r="R713" s="2" t="s">
        <v>366</v>
      </c>
    </row>
    <row r="714" spans="1:18">
      <c r="A714" s="2" t="s">
        <v>668</v>
      </c>
      <c r="B714" s="2" t="s">
        <v>42</v>
      </c>
      <c r="C714" s="2" t="s">
        <v>43</v>
      </c>
      <c r="F714" s="2">
        <v>224.98</v>
      </c>
      <c r="H714" s="2" t="str">
        <f t="shared" si="22"/>
        <v/>
      </c>
      <c r="J714" s="2">
        <f t="shared" si="23"/>
        <v>0</v>
      </c>
      <c r="P714" s="2" t="s">
        <v>675</v>
      </c>
      <c r="Q714" s="2" t="s">
        <v>651</v>
      </c>
      <c r="R714" s="2" t="s">
        <v>366</v>
      </c>
    </row>
    <row r="715" spans="1:18">
      <c r="A715" s="2" t="s">
        <v>668</v>
      </c>
      <c r="B715" s="2" t="s">
        <v>42</v>
      </c>
      <c r="C715" s="2" t="s">
        <v>186</v>
      </c>
      <c r="D715" s="2">
        <v>2941.98</v>
      </c>
      <c r="E715" s="2">
        <v>2100</v>
      </c>
      <c r="F715" s="2">
        <v>17527.740000000002</v>
      </c>
      <c r="G715" s="2">
        <v>4900</v>
      </c>
      <c r="H715" s="2" t="str">
        <f t="shared" si="22"/>
        <v/>
      </c>
      <c r="J715" s="2">
        <f t="shared" si="23"/>
        <v>4900</v>
      </c>
      <c r="K715" s="2">
        <v>4900</v>
      </c>
      <c r="L715" s="2">
        <v>4900</v>
      </c>
      <c r="M715" s="2">
        <v>4900</v>
      </c>
      <c r="N715" s="2">
        <v>4900</v>
      </c>
      <c r="O715" s="2">
        <v>4900</v>
      </c>
      <c r="P715" s="2" t="s">
        <v>676</v>
      </c>
      <c r="Q715" s="2" t="s">
        <v>651</v>
      </c>
      <c r="R715" s="2" t="s">
        <v>366</v>
      </c>
    </row>
    <row r="716" spans="1:18">
      <c r="A716" s="2" t="s">
        <v>668</v>
      </c>
      <c r="B716" s="2" t="s">
        <v>42</v>
      </c>
      <c r="C716" s="2" t="s">
        <v>188</v>
      </c>
      <c r="F716" s="2">
        <v>1556</v>
      </c>
      <c r="G716" s="2">
        <v>4500</v>
      </c>
      <c r="H716" s="2" t="str">
        <f t="shared" si="22"/>
        <v/>
      </c>
      <c r="J716" s="2">
        <f t="shared" si="23"/>
        <v>4500</v>
      </c>
      <c r="K716" s="2">
        <v>4500</v>
      </c>
      <c r="L716" s="2">
        <v>4500</v>
      </c>
      <c r="M716" s="2">
        <v>4500</v>
      </c>
      <c r="N716" s="2">
        <v>4500</v>
      </c>
      <c r="O716" s="2">
        <v>4500</v>
      </c>
      <c r="P716" s="2" t="s">
        <v>677</v>
      </c>
      <c r="Q716" s="2" t="s">
        <v>651</v>
      </c>
      <c r="R716" s="2" t="s">
        <v>366</v>
      </c>
    </row>
    <row r="717" spans="1:18">
      <c r="A717" s="2" t="s">
        <v>668</v>
      </c>
      <c r="B717" s="2" t="s">
        <v>42</v>
      </c>
      <c r="C717" s="2" t="s">
        <v>193</v>
      </c>
      <c r="D717" s="2">
        <v>172.29</v>
      </c>
      <c r="H717" s="2" t="str">
        <f t="shared" si="22"/>
        <v/>
      </c>
      <c r="J717" s="2">
        <f t="shared" si="23"/>
        <v>0</v>
      </c>
      <c r="P717" s="2" t="s">
        <v>678</v>
      </c>
      <c r="Q717" s="2" t="s">
        <v>651</v>
      </c>
      <c r="R717" s="2" t="s">
        <v>366</v>
      </c>
    </row>
    <row r="718" spans="1:18">
      <c r="A718" s="2" t="s">
        <v>668</v>
      </c>
      <c r="B718" s="2" t="s">
        <v>42</v>
      </c>
      <c r="C718" s="2" t="s">
        <v>195</v>
      </c>
      <c r="D718" s="2">
        <v>649.79999999999995</v>
      </c>
      <c r="F718" s="2">
        <v>79.989999999999995</v>
      </c>
      <c r="H718" s="2" t="str">
        <f t="shared" si="22"/>
        <v/>
      </c>
      <c r="J718" s="2">
        <f t="shared" si="23"/>
        <v>0</v>
      </c>
      <c r="P718" s="2" t="s">
        <v>679</v>
      </c>
      <c r="Q718" s="2" t="s">
        <v>651</v>
      </c>
      <c r="R718" s="2" t="s">
        <v>366</v>
      </c>
    </row>
    <row r="719" spans="1:18">
      <c r="A719" s="2" t="s">
        <v>668</v>
      </c>
      <c r="B719" s="2" t="s">
        <v>42</v>
      </c>
      <c r="C719" s="2" t="s">
        <v>45</v>
      </c>
      <c r="D719" s="2">
        <v>82.25</v>
      </c>
      <c r="H719" s="2" t="str">
        <f t="shared" si="22"/>
        <v/>
      </c>
      <c r="J719" s="2">
        <f t="shared" si="23"/>
        <v>0</v>
      </c>
      <c r="P719" s="2" t="s">
        <v>680</v>
      </c>
      <c r="Q719" s="2" t="s">
        <v>651</v>
      </c>
      <c r="R719" s="2" t="s">
        <v>366</v>
      </c>
    </row>
    <row r="720" spans="1:18">
      <c r="A720" s="2" t="s">
        <v>668</v>
      </c>
      <c r="B720" s="2" t="s">
        <v>42</v>
      </c>
      <c r="C720" s="2" t="s">
        <v>201</v>
      </c>
      <c r="D720" s="2">
        <v>2003.31</v>
      </c>
      <c r="F720" s="2">
        <v>4150.09</v>
      </c>
      <c r="H720" s="2" t="str">
        <f t="shared" si="22"/>
        <v/>
      </c>
      <c r="J720" s="2">
        <f t="shared" si="23"/>
        <v>0</v>
      </c>
      <c r="P720" s="2" t="s">
        <v>681</v>
      </c>
      <c r="Q720" s="2" t="s">
        <v>651</v>
      </c>
      <c r="R720" s="2" t="s">
        <v>366</v>
      </c>
    </row>
    <row r="721" spans="1:18">
      <c r="A721" s="2" t="s">
        <v>668</v>
      </c>
      <c r="B721" s="2" t="s">
        <v>42</v>
      </c>
      <c r="C721" s="2" t="s">
        <v>316</v>
      </c>
      <c r="D721" s="2">
        <v>215.27</v>
      </c>
      <c r="H721" s="2" t="str">
        <f t="shared" si="22"/>
        <v/>
      </c>
      <c r="J721" s="2">
        <f t="shared" si="23"/>
        <v>0</v>
      </c>
      <c r="P721" s="2" t="s">
        <v>682</v>
      </c>
      <c r="Q721" s="2" t="s">
        <v>651</v>
      </c>
      <c r="R721" s="2" t="s">
        <v>366</v>
      </c>
    </row>
    <row r="722" spans="1:18">
      <c r="A722" s="2" t="s">
        <v>668</v>
      </c>
      <c r="B722" s="2" t="s">
        <v>42</v>
      </c>
      <c r="C722" s="2" t="s">
        <v>126</v>
      </c>
      <c r="D722" s="2">
        <v>176.37</v>
      </c>
      <c r="H722" s="2" t="str">
        <f t="shared" si="22"/>
        <v/>
      </c>
      <c r="J722" s="2">
        <f t="shared" si="23"/>
        <v>0</v>
      </c>
      <c r="P722" s="2" t="s">
        <v>683</v>
      </c>
      <c r="Q722" s="2" t="s">
        <v>651</v>
      </c>
      <c r="R722" s="2" t="s">
        <v>366</v>
      </c>
    </row>
    <row r="723" spans="1:18">
      <c r="A723" s="2" t="s">
        <v>668</v>
      </c>
      <c r="B723" s="2" t="s">
        <v>42</v>
      </c>
      <c r="C723" s="2" t="s">
        <v>208</v>
      </c>
      <c r="D723" s="2">
        <v>83.3</v>
      </c>
      <c r="E723" s="2">
        <v>500</v>
      </c>
      <c r="G723" s="2">
        <v>500</v>
      </c>
      <c r="H723" s="2" t="str">
        <f t="shared" si="22"/>
        <v/>
      </c>
      <c r="J723" s="2">
        <f t="shared" si="23"/>
        <v>500</v>
      </c>
      <c r="K723" s="2">
        <v>500</v>
      </c>
      <c r="L723" s="2">
        <v>500</v>
      </c>
      <c r="M723" s="2">
        <v>500</v>
      </c>
      <c r="N723" s="2">
        <v>500</v>
      </c>
      <c r="O723" s="2">
        <v>500</v>
      </c>
      <c r="P723" s="2" t="s">
        <v>684</v>
      </c>
      <c r="Q723" s="2" t="s">
        <v>651</v>
      </c>
      <c r="R723" s="2" t="s">
        <v>366</v>
      </c>
    </row>
    <row r="724" spans="1:18">
      <c r="A724" s="2" t="s">
        <v>668</v>
      </c>
      <c r="B724" s="2" t="s">
        <v>42</v>
      </c>
      <c r="C724" s="2" t="s">
        <v>128</v>
      </c>
      <c r="E724" s="2">
        <v>100000</v>
      </c>
      <c r="G724" s="2">
        <v>100000</v>
      </c>
      <c r="H724" s="2" t="str">
        <f t="shared" si="22"/>
        <v/>
      </c>
      <c r="J724" s="2">
        <f t="shared" si="23"/>
        <v>100000</v>
      </c>
      <c r="K724" s="2">
        <v>100000</v>
      </c>
      <c r="L724" s="2">
        <v>100000</v>
      </c>
      <c r="M724" s="2">
        <v>100000</v>
      </c>
      <c r="N724" s="2">
        <v>100000</v>
      </c>
      <c r="O724" s="2">
        <v>100000</v>
      </c>
      <c r="P724" s="2" t="s">
        <v>685</v>
      </c>
      <c r="Q724" s="2" t="s">
        <v>651</v>
      </c>
      <c r="R724" s="2" t="s">
        <v>366</v>
      </c>
    </row>
    <row r="725" spans="1:18">
      <c r="A725" s="2" t="s">
        <v>668</v>
      </c>
      <c r="B725" s="2" t="s">
        <v>42</v>
      </c>
      <c r="C725" s="2" t="s">
        <v>77</v>
      </c>
      <c r="D725" s="2">
        <v>23876.3</v>
      </c>
      <c r="E725" s="2">
        <v>37000</v>
      </c>
      <c r="F725" s="2">
        <v>128446.37</v>
      </c>
      <c r="G725" s="2">
        <v>211000</v>
      </c>
      <c r="H725" s="2" t="str">
        <f t="shared" si="22"/>
        <v>W</v>
      </c>
      <c r="J725" s="2">
        <f t="shared" si="23"/>
        <v>211000</v>
      </c>
      <c r="K725" s="2">
        <v>211000</v>
      </c>
      <c r="L725" s="2">
        <v>211000</v>
      </c>
      <c r="M725" s="2">
        <v>211000</v>
      </c>
      <c r="N725" s="2">
        <v>211000</v>
      </c>
      <c r="O725" s="2">
        <v>211000</v>
      </c>
      <c r="P725" s="2" t="s">
        <v>686</v>
      </c>
      <c r="Q725" s="2" t="s">
        <v>651</v>
      </c>
      <c r="R725" s="2" t="s">
        <v>366</v>
      </c>
    </row>
    <row r="726" spans="1:18">
      <c r="A726" s="2" t="s">
        <v>668</v>
      </c>
      <c r="B726" s="2" t="s">
        <v>42</v>
      </c>
      <c r="C726" s="2" t="s">
        <v>134</v>
      </c>
      <c r="F726" s="2">
        <v>1229.6600000000001</v>
      </c>
      <c r="H726" s="2" t="str">
        <f t="shared" si="22"/>
        <v/>
      </c>
      <c r="J726" s="2">
        <f t="shared" si="23"/>
        <v>0</v>
      </c>
      <c r="P726" s="2" t="s">
        <v>687</v>
      </c>
      <c r="Q726" s="2" t="s">
        <v>651</v>
      </c>
      <c r="R726" s="2" t="s">
        <v>366</v>
      </c>
    </row>
    <row r="727" spans="1:18">
      <c r="A727" s="2" t="s">
        <v>668</v>
      </c>
      <c r="B727" s="2" t="s">
        <v>42</v>
      </c>
      <c r="C727" s="2" t="s">
        <v>54</v>
      </c>
      <c r="D727" s="2">
        <v>43.86</v>
      </c>
      <c r="F727" s="2">
        <v>24.7</v>
      </c>
      <c r="H727" s="2" t="str">
        <f t="shared" si="22"/>
        <v/>
      </c>
      <c r="J727" s="2">
        <f t="shared" si="23"/>
        <v>0</v>
      </c>
      <c r="P727" s="2" t="s">
        <v>688</v>
      </c>
      <c r="Q727" s="2" t="s">
        <v>651</v>
      </c>
      <c r="R727" s="2" t="s">
        <v>366</v>
      </c>
    </row>
    <row r="728" spans="1:18">
      <c r="A728" s="2" t="s">
        <v>668</v>
      </c>
      <c r="B728" s="2" t="s">
        <v>42</v>
      </c>
      <c r="C728" s="2" t="s">
        <v>144</v>
      </c>
      <c r="F728" s="2">
        <v>54.08</v>
      </c>
      <c r="H728" s="2" t="str">
        <f t="shared" si="22"/>
        <v/>
      </c>
      <c r="J728" s="2">
        <f t="shared" si="23"/>
        <v>0</v>
      </c>
      <c r="P728" s="2" t="s">
        <v>689</v>
      </c>
      <c r="Q728" s="2" t="s">
        <v>651</v>
      </c>
      <c r="R728" s="2" t="s">
        <v>366</v>
      </c>
    </row>
    <row r="729" spans="1:18">
      <c r="A729" s="2" t="s">
        <v>668</v>
      </c>
      <c r="B729" s="2" t="s">
        <v>42</v>
      </c>
      <c r="C729" s="2" t="s">
        <v>58</v>
      </c>
      <c r="F729" s="2">
        <v>14</v>
      </c>
      <c r="H729" s="2" t="str">
        <f t="shared" si="22"/>
        <v/>
      </c>
      <c r="J729" s="2">
        <f t="shared" si="23"/>
        <v>0</v>
      </c>
      <c r="Q729" s="2" t="s">
        <v>651</v>
      </c>
      <c r="R729" s="2" t="s">
        <v>366</v>
      </c>
    </row>
    <row r="730" spans="1:18">
      <c r="A730" s="2" t="s">
        <v>668</v>
      </c>
      <c r="B730" s="2" t="s">
        <v>42</v>
      </c>
      <c r="C730" s="2" t="s">
        <v>153</v>
      </c>
      <c r="F730" s="2">
        <v>1.95</v>
      </c>
      <c r="H730" s="2" t="str">
        <f t="shared" si="22"/>
        <v/>
      </c>
      <c r="J730" s="2">
        <f t="shared" si="23"/>
        <v>0</v>
      </c>
      <c r="Q730" s="2" t="s">
        <v>651</v>
      </c>
      <c r="R730" s="2" t="s">
        <v>366</v>
      </c>
    </row>
    <row r="731" spans="1:18">
      <c r="A731" s="2" t="s">
        <v>668</v>
      </c>
      <c r="B731" s="2" t="s">
        <v>60</v>
      </c>
      <c r="C731" s="2" t="s">
        <v>246</v>
      </c>
      <c r="H731" s="2" t="str">
        <f t="shared" si="22"/>
        <v/>
      </c>
      <c r="J731" s="2">
        <f t="shared" si="23"/>
        <v>0</v>
      </c>
      <c r="K731" s="2">
        <v>1000</v>
      </c>
      <c r="L731" s="2">
        <v>1000</v>
      </c>
      <c r="M731" s="2">
        <v>1000</v>
      </c>
      <c r="N731" s="2">
        <v>1000</v>
      </c>
      <c r="O731" s="2">
        <v>1000</v>
      </c>
      <c r="P731" s="2" t="s">
        <v>690</v>
      </c>
      <c r="Q731" s="2" t="s">
        <v>651</v>
      </c>
      <c r="R731" s="2" t="s">
        <v>366</v>
      </c>
    </row>
    <row r="732" spans="1:18">
      <c r="A732" s="2" t="s">
        <v>668</v>
      </c>
      <c r="B732" s="2" t="s">
        <v>63</v>
      </c>
      <c r="C732" s="2" t="s">
        <v>407</v>
      </c>
      <c r="D732" s="2">
        <v>178.78</v>
      </c>
      <c r="H732" s="2" t="str">
        <f t="shared" si="22"/>
        <v/>
      </c>
      <c r="J732" s="2">
        <f t="shared" si="23"/>
        <v>0</v>
      </c>
      <c r="P732" s="2" t="s">
        <v>691</v>
      </c>
      <c r="Q732" s="2" t="s">
        <v>651</v>
      </c>
      <c r="R732" s="2" t="s">
        <v>366</v>
      </c>
    </row>
    <row r="733" spans="1:18">
      <c r="A733" s="2" t="s">
        <v>668</v>
      </c>
      <c r="B733" s="2" t="s">
        <v>101</v>
      </c>
      <c r="C733" s="2" t="s">
        <v>102</v>
      </c>
      <c r="D733" s="2">
        <v>884.89</v>
      </c>
      <c r="F733" s="2">
        <v>964.21</v>
      </c>
      <c r="H733" s="2" t="str">
        <f t="shared" si="22"/>
        <v/>
      </c>
      <c r="J733" s="2">
        <f t="shared" si="23"/>
        <v>0</v>
      </c>
      <c r="Q733" s="2" t="s">
        <v>651</v>
      </c>
      <c r="R733" s="2" t="s">
        <v>366</v>
      </c>
    </row>
    <row r="734" spans="1:18">
      <c r="A734" s="2" t="s">
        <v>668</v>
      </c>
      <c r="B734" s="2" t="s">
        <v>90</v>
      </c>
      <c r="C734" s="2" t="s">
        <v>91</v>
      </c>
      <c r="D734" s="2">
        <v>5022.01</v>
      </c>
      <c r="G734" s="2">
        <v>6138</v>
      </c>
      <c r="H734" s="2" t="str">
        <f t="shared" si="22"/>
        <v/>
      </c>
      <c r="J734" s="2">
        <f t="shared" si="23"/>
        <v>6138</v>
      </c>
      <c r="K734" s="2">
        <v>6118</v>
      </c>
      <c r="L734" s="2">
        <v>6124</v>
      </c>
      <c r="M734" s="2">
        <v>6109</v>
      </c>
      <c r="N734" s="2">
        <v>6099</v>
      </c>
      <c r="O734" s="2">
        <v>6021</v>
      </c>
      <c r="P734" s="2" t="s">
        <v>465</v>
      </c>
      <c r="Q734" s="2" t="s">
        <v>651</v>
      </c>
      <c r="R734" s="2" t="s">
        <v>366</v>
      </c>
    </row>
    <row r="735" spans="1:18">
      <c r="A735" s="2" t="s">
        <v>668</v>
      </c>
      <c r="B735" s="2" t="s">
        <v>90</v>
      </c>
      <c r="C735" s="2" t="s">
        <v>378</v>
      </c>
      <c r="D735" s="2">
        <v>23320.17</v>
      </c>
      <c r="E735" s="2">
        <v>4361</v>
      </c>
      <c r="G735" s="2">
        <v>23320</v>
      </c>
      <c r="H735" s="2" t="str">
        <f t="shared" si="22"/>
        <v/>
      </c>
      <c r="J735" s="2">
        <f t="shared" si="23"/>
        <v>23320</v>
      </c>
      <c r="K735" s="2">
        <v>23320</v>
      </c>
      <c r="L735" s="2">
        <v>23320</v>
      </c>
      <c r="M735" s="2">
        <v>23320</v>
      </c>
      <c r="N735" s="2">
        <v>23320</v>
      </c>
      <c r="O735" s="2">
        <v>23320</v>
      </c>
      <c r="Q735" s="2" t="s">
        <v>651</v>
      </c>
      <c r="R735" s="2" t="s">
        <v>366</v>
      </c>
    </row>
    <row r="736" spans="1:18">
      <c r="A736" s="2" t="s">
        <v>692</v>
      </c>
      <c r="B736" s="2" t="s">
        <v>286</v>
      </c>
      <c r="C736" s="2" t="s">
        <v>287</v>
      </c>
      <c r="D736" s="2">
        <v>-20741.3</v>
      </c>
      <c r="E736" s="2">
        <v>-20200</v>
      </c>
      <c r="F736" s="2">
        <v>-20195.2</v>
      </c>
      <c r="G736" s="2">
        <v>-29900</v>
      </c>
      <c r="H736" s="2" t="str">
        <f t="shared" si="22"/>
        <v>W</v>
      </c>
      <c r="J736" s="2">
        <f t="shared" si="23"/>
        <v>-29900</v>
      </c>
      <c r="K736" s="2">
        <v>-29900</v>
      </c>
      <c r="L736" s="2">
        <v>-29900</v>
      </c>
      <c r="M736" s="2">
        <v>-29900</v>
      </c>
      <c r="N736" s="2">
        <v>-29900</v>
      </c>
      <c r="O736" s="2">
        <v>-29900</v>
      </c>
      <c r="P736" s="2" t="s">
        <v>693</v>
      </c>
      <c r="Q736" s="2" t="s">
        <v>694</v>
      </c>
      <c r="R736" s="2" t="s">
        <v>366</v>
      </c>
    </row>
    <row r="737" spans="1:18">
      <c r="A737" s="2" t="s">
        <v>692</v>
      </c>
      <c r="B737" s="2" t="s">
        <v>18</v>
      </c>
      <c r="C737" s="2" t="s">
        <v>19</v>
      </c>
      <c r="D737" s="2">
        <v>3419.55</v>
      </c>
      <c r="E737" s="2">
        <v>3632</v>
      </c>
      <c r="F737" s="2">
        <v>3928.71</v>
      </c>
      <c r="G737" s="2">
        <v>4204</v>
      </c>
      <c r="H737" s="2" t="str">
        <f t="shared" si="22"/>
        <v/>
      </c>
      <c r="J737" s="2">
        <f t="shared" si="23"/>
        <v>4204</v>
      </c>
      <c r="K737" s="2">
        <v>4204</v>
      </c>
      <c r="L737" s="2">
        <v>4204</v>
      </c>
      <c r="M737" s="2">
        <v>4204</v>
      </c>
      <c r="N737" s="2">
        <v>4204</v>
      </c>
      <c r="O737" s="2">
        <v>4204</v>
      </c>
      <c r="P737" s="2" t="s">
        <v>20</v>
      </c>
      <c r="Q737" s="2" t="s">
        <v>694</v>
      </c>
      <c r="R737" s="2" t="s">
        <v>366</v>
      </c>
    </row>
    <row r="738" spans="1:18">
      <c r="A738" s="2" t="s">
        <v>692</v>
      </c>
      <c r="B738" s="2" t="s">
        <v>18</v>
      </c>
      <c r="C738" s="2" t="s">
        <v>21</v>
      </c>
      <c r="D738" s="2">
        <v>15.55</v>
      </c>
      <c r="E738" s="2">
        <v>20</v>
      </c>
      <c r="F738" s="2">
        <v>17.93</v>
      </c>
      <c r="G738" s="2">
        <v>20</v>
      </c>
      <c r="H738" s="2" t="str">
        <f t="shared" si="22"/>
        <v/>
      </c>
      <c r="J738" s="2">
        <f t="shared" si="23"/>
        <v>20</v>
      </c>
      <c r="K738" s="2">
        <v>20</v>
      </c>
      <c r="L738" s="2">
        <v>20</v>
      </c>
      <c r="M738" s="2">
        <v>20</v>
      </c>
      <c r="N738" s="2">
        <v>20</v>
      </c>
      <c r="O738" s="2">
        <v>20</v>
      </c>
      <c r="P738" s="2" t="s">
        <v>26</v>
      </c>
      <c r="Q738" s="2" t="s">
        <v>694</v>
      </c>
      <c r="R738" s="2" t="s">
        <v>366</v>
      </c>
    </row>
    <row r="739" spans="1:18">
      <c r="A739" s="2" t="s">
        <v>692</v>
      </c>
      <c r="B739" s="2" t="s">
        <v>18</v>
      </c>
      <c r="C739" s="2" t="s">
        <v>23</v>
      </c>
      <c r="D739" s="2">
        <v>-56.97</v>
      </c>
      <c r="H739" s="2" t="str">
        <f t="shared" si="22"/>
        <v/>
      </c>
      <c r="J739" s="2">
        <f t="shared" si="23"/>
        <v>0</v>
      </c>
      <c r="P739" s="2" t="s">
        <v>26</v>
      </c>
      <c r="Q739" s="2" t="s">
        <v>694</v>
      </c>
      <c r="R739" s="2" t="s">
        <v>366</v>
      </c>
    </row>
    <row r="740" spans="1:18">
      <c r="A740" s="2" t="s">
        <v>692</v>
      </c>
      <c r="B740" s="2" t="s">
        <v>18</v>
      </c>
      <c r="C740" s="2" t="s">
        <v>27</v>
      </c>
      <c r="D740" s="2">
        <v>546.58000000000004</v>
      </c>
      <c r="E740" s="2">
        <v>1092</v>
      </c>
      <c r="F740" s="2">
        <v>1742.9</v>
      </c>
      <c r="G740" s="2">
        <v>2256</v>
      </c>
      <c r="H740" s="2" t="str">
        <f t="shared" si="22"/>
        <v/>
      </c>
      <c r="J740" s="2">
        <f t="shared" si="23"/>
        <v>2256</v>
      </c>
      <c r="K740" s="2">
        <v>2256</v>
      </c>
      <c r="L740" s="2">
        <v>2256</v>
      </c>
      <c r="M740" s="2">
        <v>2256</v>
      </c>
      <c r="N740" s="2">
        <v>2256</v>
      </c>
      <c r="O740" s="2">
        <v>2256</v>
      </c>
      <c r="P740" s="2" t="s">
        <v>20</v>
      </c>
      <c r="Q740" s="2" t="s">
        <v>694</v>
      </c>
      <c r="R740" s="2" t="s">
        <v>366</v>
      </c>
    </row>
    <row r="741" spans="1:18">
      <c r="A741" s="2" t="s">
        <v>692</v>
      </c>
      <c r="B741" s="2" t="s">
        <v>18</v>
      </c>
      <c r="C741" s="2" t="s">
        <v>29</v>
      </c>
      <c r="D741" s="2">
        <v>132.57</v>
      </c>
      <c r="H741" s="2" t="str">
        <f t="shared" si="22"/>
        <v/>
      </c>
      <c r="J741" s="2">
        <f t="shared" si="23"/>
        <v>0</v>
      </c>
      <c r="Q741" s="2" t="s">
        <v>694</v>
      </c>
      <c r="R741" s="2" t="s">
        <v>366</v>
      </c>
    </row>
    <row r="742" spans="1:18">
      <c r="A742" s="2" t="s">
        <v>692</v>
      </c>
      <c r="B742" s="2" t="s">
        <v>18</v>
      </c>
      <c r="C742" s="2" t="s">
        <v>31</v>
      </c>
      <c r="D742" s="2">
        <v>669.66</v>
      </c>
      <c r="E742" s="2">
        <v>753</v>
      </c>
      <c r="F742" s="2">
        <v>750.32</v>
      </c>
      <c r="G742" s="2">
        <v>870</v>
      </c>
      <c r="H742" s="2" t="str">
        <f t="shared" si="22"/>
        <v/>
      </c>
      <c r="J742" s="2">
        <f t="shared" si="23"/>
        <v>870</v>
      </c>
      <c r="K742" s="2">
        <v>870</v>
      </c>
      <c r="L742" s="2">
        <v>870</v>
      </c>
      <c r="M742" s="2">
        <v>870</v>
      </c>
      <c r="N742" s="2">
        <v>870</v>
      </c>
      <c r="O742" s="2">
        <v>870</v>
      </c>
      <c r="P742" s="2" t="s">
        <v>20</v>
      </c>
      <c r="Q742" s="2" t="s">
        <v>694</v>
      </c>
      <c r="R742" s="2" t="s">
        <v>366</v>
      </c>
    </row>
    <row r="743" spans="1:18">
      <c r="A743" s="2" t="s">
        <v>692</v>
      </c>
      <c r="B743" s="2" t="s">
        <v>36</v>
      </c>
      <c r="C743" s="2" t="s">
        <v>41</v>
      </c>
      <c r="D743" s="2">
        <v>275.2</v>
      </c>
      <c r="E743" s="2">
        <v>309</v>
      </c>
      <c r="F743" s="2">
        <v>325.97000000000003</v>
      </c>
      <c r="G743" s="2">
        <v>350</v>
      </c>
      <c r="H743" s="2" t="str">
        <f t="shared" si="22"/>
        <v/>
      </c>
      <c r="J743" s="2">
        <f t="shared" si="23"/>
        <v>350</v>
      </c>
      <c r="K743" s="2">
        <v>350</v>
      </c>
      <c r="L743" s="2">
        <v>350</v>
      </c>
      <c r="M743" s="2">
        <v>350</v>
      </c>
      <c r="N743" s="2">
        <v>350</v>
      </c>
      <c r="O743" s="2">
        <v>350</v>
      </c>
      <c r="P743" s="2" t="s">
        <v>20</v>
      </c>
      <c r="Q743" s="2" t="s">
        <v>694</v>
      </c>
      <c r="R743" s="2" t="s">
        <v>366</v>
      </c>
    </row>
    <row r="744" spans="1:18">
      <c r="A744" s="2" t="s">
        <v>692</v>
      </c>
      <c r="B744" s="2" t="s">
        <v>63</v>
      </c>
      <c r="C744" s="2" t="s">
        <v>64</v>
      </c>
      <c r="E744" s="2">
        <v>131000</v>
      </c>
      <c r="F744" s="2">
        <v>131000</v>
      </c>
      <c r="G744" s="2">
        <v>140000</v>
      </c>
      <c r="H744" s="2" t="str">
        <f t="shared" si="22"/>
        <v/>
      </c>
      <c r="J744" s="2">
        <f t="shared" si="23"/>
        <v>140000</v>
      </c>
      <c r="K744" s="2">
        <v>146000</v>
      </c>
      <c r="L744" s="2">
        <v>154000</v>
      </c>
      <c r="M744" s="2">
        <v>161000</v>
      </c>
      <c r="N744" s="2">
        <v>169000</v>
      </c>
      <c r="O744" s="2">
        <v>178000</v>
      </c>
      <c r="P744" s="2" t="s">
        <v>695</v>
      </c>
      <c r="Q744" s="2" t="s">
        <v>694</v>
      </c>
      <c r="R744" s="2" t="s">
        <v>366</v>
      </c>
    </row>
    <row r="745" spans="1:18">
      <c r="A745" s="2" t="s">
        <v>692</v>
      </c>
      <c r="B745" s="2" t="s">
        <v>101</v>
      </c>
      <c r="C745" s="2" t="s">
        <v>102</v>
      </c>
      <c r="D745" s="2">
        <v>26431.58</v>
      </c>
      <c r="F745" s="2">
        <v>68526.740000000005</v>
      </c>
      <c r="H745" s="2" t="str">
        <f t="shared" si="22"/>
        <v/>
      </c>
      <c r="J745" s="2">
        <f t="shared" si="23"/>
        <v>0</v>
      </c>
      <c r="P745" s="2" t="s">
        <v>696</v>
      </c>
      <c r="Q745" s="2" t="s">
        <v>694</v>
      </c>
      <c r="R745" s="2" t="s">
        <v>366</v>
      </c>
    </row>
    <row r="746" spans="1:18">
      <c r="A746" s="2" t="s">
        <v>692</v>
      </c>
      <c r="B746" s="2" t="s">
        <v>90</v>
      </c>
      <c r="C746" s="2" t="s">
        <v>378</v>
      </c>
      <c r="D746" s="2">
        <v>7229.33</v>
      </c>
      <c r="E746" s="2">
        <v>5314</v>
      </c>
      <c r="G746" s="2">
        <v>7229</v>
      </c>
      <c r="H746" s="2" t="str">
        <f t="shared" si="22"/>
        <v/>
      </c>
      <c r="J746" s="2">
        <f t="shared" si="23"/>
        <v>7229</v>
      </c>
      <c r="K746" s="2">
        <v>7229</v>
      </c>
      <c r="L746" s="2">
        <v>7229</v>
      </c>
      <c r="M746" s="2">
        <v>7229</v>
      </c>
      <c r="N746" s="2">
        <v>7229</v>
      </c>
      <c r="O746" s="2">
        <v>7229</v>
      </c>
      <c r="Q746" s="2" t="s">
        <v>694</v>
      </c>
      <c r="R746" s="2" t="s">
        <v>366</v>
      </c>
    </row>
    <row r="747" spans="1:18">
      <c r="A747" s="2" t="s">
        <v>697</v>
      </c>
      <c r="B747" s="2" t="s">
        <v>105</v>
      </c>
      <c r="C747" s="2" t="s">
        <v>381</v>
      </c>
      <c r="D747" s="2">
        <v>-97942</v>
      </c>
      <c r="E747" s="2">
        <v>-98400</v>
      </c>
      <c r="F747" s="2">
        <v>-93738</v>
      </c>
      <c r="G747" s="2">
        <v>-96900</v>
      </c>
      <c r="H747" s="2" t="str">
        <f t="shared" si="22"/>
        <v/>
      </c>
      <c r="J747" s="2">
        <f t="shared" si="23"/>
        <v>-96900</v>
      </c>
      <c r="K747" s="2">
        <v>-96900</v>
      </c>
      <c r="L747" s="2">
        <v>-96900</v>
      </c>
      <c r="M747" s="2">
        <v>-96900</v>
      </c>
      <c r="N747" s="2">
        <v>-96900</v>
      </c>
      <c r="O747" s="2">
        <v>-96900</v>
      </c>
      <c r="P747" s="2" t="s">
        <v>698</v>
      </c>
      <c r="Q747" s="2" t="s">
        <v>694</v>
      </c>
      <c r="R747" s="2" t="s">
        <v>699</v>
      </c>
    </row>
    <row r="748" spans="1:18">
      <c r="A748" s="2" t="s">
        <v>697</v>
      </c>
      <c r="B748" s="2" t="s">
        <v>10</v>
      </c>
      <c r="C748" s="2" t="s">
        <v>108</v>
      </c>
      <c r="D748" s="2">
        <v>-55000</v>
      </c>
      <c r="E748" s="2">
        <v>-145000</v>
      </c>
      <c r="F748" s="2">
        <v>-50000</v>
      </c>
      <c r="G748" s="2">
        <v>-155000</v>
      </c>
      <c r="H748" s="2" t="str">
        <f t="shared" si="22"/>
        <v>W</v>
      </c>
      <c r="J748" s="2">
        <f t="shared" si="23"/>
        <v>-155000</v>
      </c>
      <c r="K748" s="2">
        <v>-155000</v>
      </c>
      <c r="L748" s="2">
        <v>-155000</v>
      </c>
      <c r="M748" s="2">
        <v>-155000</v>
      </c>
      <c r="N748" s="2">
        <v>-155000</v>
      </c>
      <c r="O748" s="2">
        <v>-155000</v>
      </c>
      <c r="P748" s="2" t="s">
        <v>700</v>
      </c>
      <c r="Q748" s="2" t="s">
        <v>694</v>
      </c>
      <c r="R748" s="2" t="s">
        <v>699</v>
      </c>
    </row>
    <row r="749" spans="1:18">
      <c r="A749" s="2" t="s">
        <v>697</v>
      </c>
      <c r="B749" s="2" t="s">
        <v>10</v>
      </c>
      <c r="C749" s="2" t="s">
        <v>701</v>
      </c>
      <c r="D749" s="2">
        <v>-29217.91</v>
      </c>
      <c r="H749" s="2" t="str">
        <f t="shared" si="22"/>
        <v/>
      </c>
      <c r="J749" s="2">
        <f t="shared" si="23"/>
        <v>0</v>
      </c>
      <c r="P749" s="2" t="s">
        <v>281</v>
      </c>
      <c r="Q749" s="2" t="s">
        <v>694</v>
      </c>
      <c r="R749" s="2" t="s">
        <v>699</v>
      </c>
    </row>
    <row r="750" spans="1:18">
      <c r="A750" s="2" t="s">
        <v>697</v>
      </c>
      <c r="B750" s="2" t="s">
        <v>10</v>
      </c>
      <c r="C750" s="2" t="s">
        <v>11</v>
      </c>
      <c r="D750" s="2">
        <v>-60</v>
      </c>
      <c r="H750" s="2" t="str">
        <f t="shared" si="22"/>
        <v/>
      </c>
      <c r="J750" s="2">
        <f t="shared" si="23"/>
        <v>0</v>
      </c>
      <c r="P750" s="2" t="s">
        <v>702</v>
      </c>
      <c r="Q750" s="2" t="s">
        <v>694</v>
      </c>
      <c r="R750" s="2" t="s">
        <v>699</v>
      </c>
    </row>
    <row r="751" spans="1:18">
      <c r="A751" s="2" t="s">
        <v>697</v>
      </c>
      <c r="B751" s="2" t="s">
        <v>286</v>
      </c>
      <c r="C751" s="2" t="s">
        <v>287</v>
      </c>
      <c r="D751" s="2">
        <v>-275304.15999999997</v>
      </c>
      <c r="E751" s="2">
        <v>-305550</v>
      </c>
      <c r="F751" s="2">
        <v>-274608.06</v>
      </c>
      <c r="G751" s="2">
        <v>-257950</v>
      </c>
      <c r="H751" s="2" t="str">
        <f t="shared" si="22"/>
        <v/>
      </c>
      <c r="J751" s="2">
        <f t="shared" si="23"/>
        <v>-257950</v>
      </c>
      <c r="K751" s="2">
        <v>-247320</v>
      </c>
      <c r="L751" s="2">
        <v>-247320</v>
      </c>
      <c r="M751" s="2">
        <v>-247320</v>
      </c>
      <c r="N751" s="2">
        <v>-247320</v>
      </c>
      <c r="O751" s="2">
        <v>-247320</v>
      </c>
      <c r="P751" s="2" t="s">
        <v>703</v>
      </c>
      <c r="Q751" s="2" t="s">
        <v>694</v>
      </c>
      <c r="R751" s="2" t="s">
        <v>699</v>
      </c>
    </row>
    <row r="752" spans="1:18">
      <c r="A752" s="2" t="s">
        <v>697</v>
      </c>
      <c r="B752" s="2" t="s">
        <v>286</v>
      </c>
      <c r="C752" s="2" t="s">
        <v>704</v>
      </c>
      <c r="D752" s="2">
        <v>-28306.84</v>
      </c>
      <c r="F752" s="2">
        <v>-42341.04</v>
      </c>
      <c r="H752" s="2" t="str">
        <f t="shared" si="22"/>
        <v/>
      </c>
      <c r="J752" s="2">
        <f t="shared" si="23"/>
        <v>0</v>
      </c>
      <c r="P752" s="2" t="s">
        <v>705</v>
      </c>
      <c r="Q752" s="2" t="s">
        <v>694</v>
      </c>
      <c r="R752" s="2" t="s">
        <v>699</v>
      </c>
    </row>
    <row r="753" spans="1:18">
      <c r="A753" s="2" t="s">
        <v>697</v>
      </c>
      <c r="B753" s="2" t="s">
        <v>69</v>
      </c>
      <c r="C753" s="2" t="s">
        <v>70</v>
      </c>
      <c r="D753" s="2">
        <v>-1786</v>
      </c>
      <c r="E753" s="2">
        <v>-1784</v>
      </c>
      <c r="F753" s="2">
        <v>-1784</v>
      </c>
      <c r="G753" s="2">
        <v>-1784</v>
      </c>
      <c r="H753" s="2" t="str">
        <f t="shared" si="22"/>
        <v/>
      </c>
      <c r="J753" s="2">
        <f t="shared" si="23"/>
        <v>-1784</v>
      </c>
      <c r="K753" s="2">
        <v>-1785</v>
      </c>
      <c r="L753" s="2">
        <v>-1784</v>
      </c>
      <c r="M753" s="2">
        <v>-1784</v>
      </c>
      <c r="N753" s="2">
        <v>-1785</v>
      </c>
      <c r="O753" s="2">
        <v>-1784</v>
      </c>
      <c r="P753" s="2" t="s">
        <v>706</v>
      </c>
      <c r="Q753" s="2" t="s">
        <v>694</v>
      </c>
      <c r="R753" s="2" t="s">
        <v>699</v>
      </c>
    </row>
    <row r="754" spans="1:18">
      <c r="A754" s="2" t="s">
        <v>697</v>
      </c>
      <c r="B754" s="2" t="s">
        <v>69</v>
      </c>
      <c r="C754" s="2" t="s">
        <v>181</v>
      </c>
      <c r="D754" s="2">
        <v>-8063</v>
      </c>
      <c r="E754" s="2">
        <v>-8061</v>
      </c>
      <c r="F754" s="2">
        <v>-8061</v>
      </c>
      <c r="G754" s="2">
        <v>-8062</v>
      </c>
      <c r="H754" s="2" t="str">
        <f t="shared" si="22"/>
        <v/>
      </c>
      <c r="J754" s="2">
        <f t="shared" si="23"/>
        <v>-8062</v>
      </c>
      <c r="K754" s="2">
        <v>-8878</v>
      </c>
      <c r="L754" s="2">
        <v>-8653</v>
      </c>
      <c r="M754" s="2">
        <v>-8654</v>
      </c>
      <c r="N754" s="2">
        <v>-8653</v>
      </c>
      <c r="O754" s="2">
        <v>-8486</v>
      </c>
      <c r="P754" s="2" t="s">
        <v>707</v>
      </c>
      <c r="Q754" s="2" t="s">
        <v>694</v>
      </c>
      <c r="R754" s="2" t="s">
        <v>699</v>
      </c>
    </row>
    <row r="755" spans="1:18">
      <c r="A755" s="2" t="s">
        <v>697</v>
      </c>
      <c r="B755" s="2" t="s">
        <v>69</v>
      </c>
      <c r="C755" s="2" t="s">
        <v>434</v>
      </c>
      <c r="D755" s="2">
        <v>-727</v>
      </c>
      <c r="E755" s="2">
        <v>-640</v>
      </c>
      <c r="F755" s="2">
        <v>-640</v>
      </c>
      <c r="G755" s="2">
        <v>-639</v>
      </c>
      <c r="H755" s="2" t="str">
        <f t="shared" si="22"/>
        <v/>
      </c>
      <c r="J755" s="2">
        <f t="shared" si="23"/>
        <v>-639</v>
      </c>
      <c r="K755" s="2">
        <v>-566</v>
      </c>
      <c r="L755" s="2">
        <v>-17</v>
      </c>
      <c r="P755" s="2" t="s">
        <v>708</v>
      </c>
      <c r="Q755" s="2" t="s">
        <v>694</v>
      </c>
      <c r="R755" s="2" t="s">
        <v>699</v>
      </c>
    </row>
    <row r="756" spans="1:18">
      <c r="A756" s="2" t="s">
        <v>697</v>
      </c>
      <c r="B756" s="2" t="s">
        <v>69</v>
      </c>
      <c r="C756" s="2" t="s">
        <v>436</v>
      </c>
      <c r="D756" s="2">
        <v>-8687</v>
      </c>
      <c r="E756" s="2">
        <v>-8651</v>
      </c>
      <c r="F756" s="2">
        <v>-8651</v>
      </c>
      <c r="G756" s="2">
        <v>-8579</v>
      </c>
      <c r="H756" s="2" t="str">
        <f t="shared" si="22"/>
        <v/>
      </c>
      <c r="J756" s="2">
        <f t="shared" si="23"/>
        <v>-8579</v>
      </c>
      <c r="K756" s="2">
        <v>-8578</v>
      </c>
      <c r="L756" s="2">
        <v>-8578</v>
      </c>
      <c r="M756" s="2">
        <v>-8579</v>
      </c>
      <c r="N756" s="2">
        <v>-8578</v>
      </c>
      <c r="O756" s="2">
        <v>-8130</v>
      </c>
      <c r="P756" s="2" t="s">
        <v>709</v>
      </c>
      <c r="Q756" s="2" t="s">
        <v>694</v>
      </c>
      <c r="R756" s="2" t="s">
        <v>699</v>
      </c>
    </row>
    <row r="757" spans="1:18">
      <c r="A757" s="2" t="s">
        <v>697</v>
      </c>
      <c r="B757" s="2" t="s">
        <v>15</v>
      </c>
      <c r="C757" s="2" t="s">
        <v>710</v>
      </c>
      <c r="D757" s="2">
        <v>-199.31</v>
      </c>
      <c r="E757" s="2">
        <v>-200</v>
      </c>
      <c r="F757" s="2">
        <v>-188.72</v>
      </c>
      <c r="G757" s="2">
        <v>-200</v>
      </c>
      <c r="H757" s="2" t="str">
        <f t="shared" si="22"/>
        <v/>
      </c>
      <c r="J757" s="2">
        <f t="shared" si="23"/>
        <v>-200</v>
      </c>
      <c r="K757" s="2">
        <v>-200</v>
      </c>
      <c r="L757" s="2">
        <v>-200</v>
      </c>
      <c r="M757" s="2">
        <v>-200</v>
      </c>
      <c r="N757" s="2">
        <v>-200</v>
      </c>
      <c r="O757" s="2">
        <v>-200</v>
      </c>
      <c r="P757" s="2" t="s">
        <v>711</v>
      </c>
      <c r="Q757" s="2" t="s">
        <v>694</v>
      </c>
      <c r="R757" s="2" t="s">
        <v>699</v>
      </c>
    </row>
    <row r="758" spans="1:18">
      <c r="A758" s="2" t="s">
        <v>697</v>
      </c>
      <c r="B758" s="2" t="s">
        <v>15</v>
      </c>
      <c r="C758" s="2" t="s">
        <v>237</v>
      </c>
      <c r="E758" s="2">
        <v>-12</v>
      </c>
      <c r="H758" s="2" t="str">
        <f t="shared" si="22"/>
        <v/>
      </c>
      <c r="J758" s="2">
        <f t="shared" si="23"/>
        <v>0</v>
      </c>
      <c r="P758" s="2" t="s">
        <v>238</v>
      </c>
      <c r="Q758" s="2" t="s">
        <v>694</v>
      </c>
      <c r="R758" s="2" t="s">
        <v>699</v>
      </c>
    </row>
    <row r="759" spans="1:18">
      <c r="A759" s="2" t="s">
        <v>697</v>
      </c>
      <c r="B759" s="2" t="s">
        <v>18</v>
      </c>
      <c r="C759" s="2" t="s">
        <v>19</v>
      </c>
      <c r="D759" s="2">
        <v>544169.27</v>
      </c>
      <c r="E759" s="2">
        <v>609118</v>
      </c>
      <c r="F759" s="2">
        <v>580326.59</v>
      </c>
      <c r="G759" s="2">
        <v>604007</v>
      </c>
      <c r="H759" s="2" t="str">
        <f t="shared" si="22"/>
        <v/>
      </c>
      <c r="J759" s="2">
        <f t="shared" si="23"/>
        <v>604007</v>
      </c>
      <c r="K759" s="2">
        <v>619607</v>
      </c>
      <c r="L759" s="2">
        <v>619607</v>
      </c>
      <c r="M759" s="2">
        <v>619607</v>
      </c>
      <c r="N759" s="2">
        <v>619607</v>
      </c>
      <c r="O759" s="2">
        <v>619607</v>
      </c>
      <c r="P759" s="2" t="s">
        <v>712</v>
      </c>
      <c r="Q759" s="2" t="s">
        <v>694</v>
      </c>
      <c r="R759" s="2" t="s">
        <v>699</v>
      </c>
    </row>
    <row r="760" spans="1:18">
      <c r="A760" s="2" t="s">
        <v>697</v>
      </c>
      <c r="B760" s="2" t="s">
        <v>18</v>
      </c>
      <c r="C760" s="2" t="s">
        <v>21</v>
      </c>
      <c r="D760" s="2">
        <v>2597.98</v>
      </c>
      <c r="E760" s="2">
        <v>2300</v>
      </c>
      <c r="F760" s="2">
        <v>2762.53</v>
      </c>
      <c r="G760" s="2">
        <v>2800</v>
      </c>
      <c r="H760" s="2" t="str">
        <f t="shared" si="22"/>
        <v/>
      </c>
      <c r="J760" s="2">
        <f t="shared" si="23"/>
        <v>2800</v>
      </c>
      <c r="K760" s="2">
        <v>2800</v>
      </c>
      <c r="L760" s="2">
        <v>2800</v>
      </c>
      <c r="M760" s="2">
        <v>2800</v>
      </c>
      <c r="N760" s="2">
        <v>2800</v>
      </c>
      <c r="O760" s="2">
        <v>2800</v>
      </c>
      <c r="P760" s="2" t="s">
        <v>22</v>
      </c>
      <c r="Q760" s="2" t="s">
        <v>694</v>
      </c>
      <c r="R760" s="2" t="s">
        <v>699</v>
      </c>
    </row>
    <row r="761" spans="1:18">
      <c r="A761" s="2" t="s">
        <v>697</v>
      </c>
      <c r="B761" s="2" t="s">
        <v>18</v>
      </c>
      <c r="C761" s="2" t="s">
        <v>23</v>
      </c>
      <c r="D761" s="2">
        <v>-98.31</v>
      </c>
      <c r="H761" s="2" t="str">
        <f t="shared" si="22"/>
        <v/>
      </c>
      <c r="J761" s="2">
        <f t="shared" si="23"/>
        <v>0</v>
      </c>
      <c r="P761" s="2" t="s">
        <v>24</v>
      </c>
      <c r="Q761" s="2" t="s">
        <v>694</v>
      </c>
      <c r="R761" s="2" t="s">
        <v>699</v>
      </c>
    </row>
    <row r="762" spans="1:18">
      <c r="A762" s="2" t="s">
        <v>697</v>
      </c>
      <c r="B762" s="2" t="s">
        <v>18</v>
      </c>
      <c r="C762" s="2" t="s">
        <v>25</v>
      </c>
      <c r="D762" s="2">
        <v>-0.18</v>
      </c>
      <c r="H762" s="2" t="str">
        <f t="shared" si="22"/>
        <v/>
      </c>
      <c r="J762" s="2">
        <f t="shared" si="23"/>
        <v>0</v>
      </c>
      <c r="P762" s="2" t="s">
        <v>239</v>
      </c>
      <c r="Q762" s="2" t="s">
        <v>694</v>
      </c>
      <c r="R762" s="2" t="s">
        <v>699</v>
      </c>
    </row>
    <row r="763" spans="1:18">
      <c r="A763" s="2" t="s">
        <v>697</v>
      </c>
      <c r="B763" s="2" t="s">
        <v>18</v>
      </c>
      <c r="C763" s="2" t="s">
        <v>27</v>
      </c>
      <c r="D763" s="2">
        <v>1093.31</v>
      </c>
      <c r="E763" s="2">
        <v>2196</v>
      </c>
      <c r="F763" s="2">
        <v>1732.9</v>
      </c>
      <c r="G763" s="2">
        <v>1128</v>
      </c>
      <c r="H763" s="2" t="str">
        <f t="shared" si="22"/>
        <v/>
      </c>
      <c r="J763" s="2">
        <f t="shared" si="23"/>
        <v>1128</v>
      </c>
      <c r="K763" s="2">
        <v>1128</v>
      </c>
      <c r="L763" s="2">
        <v>1128</v>
      </c>
      <c r="M763" s="2">
        <v>1128</v>
      </c>
      <c r="N763" s="2">
        <v>1128</v>
      </c>
      <c r="O763" s="2">
        <v>1128</v>
      </c>
      <c r="P763" s="2" t="s">
        <v>20</v>
      </c>
      <c r="Q763" s="2" t="s">
        <v>694</v>
      </c>
      <c r="R763" s="2" t="s">
        <v>699</v>
      </c>
    </row>
    <row r="764" spans="1:18">
      <c r="A764" s="2" t="s">
        <v>697</v>
      </c>
      <c r="B764" s="2" t="s">
        <v>18</v>
      </c>
      <c r="C764" s="2" t="s">
        <v>29</v>
      </c>
      <c r="D764" s="2">
        <v>265.13</v>
      </c>
      <c r="H764" s="2" t="str">
        <f t="shared" si="22"/>
        <v/>
      </c>
      <c r="J764" s="2">
        <f t="shared" si="23"/>
        <v>0</v>
      </c>
      <c r="P764" s="2" t="s">
        <v>24</v>
      </c>
      <c r="Q764" s="2" t="s">
        <v>694</v>
      </c>
      <c r="R764" s="2" t="s">
        <v>699</v>
      </c>
    </row>
    <row r="765" spans="1:18">
      <c r="A765" s="2" t="s">
        <v>697</v>
      </c>
      <c r="B765" s="2" t="s">
        <v>18</v>
      </c>
      <c r="C765" s="2" t="s">
        <v>31</v>
      </c>
      <c r="D765" s="2">
        <v>108664.5</v>
      </c>
      <c r="E765" s="2">
        <v>128331</v>
      </c>
      <c r="F765" s="2">
        <v>121582.35</v>
      </c>
      <c r="G765" s="2">
        <v>133213</v>
      </c>
      <c r="H765" s="2" t="str">
        <f t="shared" si="22"/>
        <v/>
      </c>
      <c r="J765" s="2">
        <f t="shared" si="23"/>
        <v>133213</v>
      </c>
      <c r="K765" s="2">
        <v>136348</v>
      </c>
      <c r="L765" s="2">
        <v>136348</v>
      </c>
      <c r="M765" s="2">
        <v>136348</v>
      </c>
      <c r="N765" s="2">
        <v>136348</v>
      </c>
      <c r="O765" s="2">
        <v>136348</v>
      </c>
      <c r="P765" s="2" t="s">
        <v>20</v>
      </c>
      <c r="Q765" s="2" t="s">
        <v>694</v>
      </c>
      <c r="R765" s="2" t="s">
        <v>699</v>
      </c>
    </row>
    <row r="766" spans="1:18">
      <c r="A766" s="2" t="s">
        <v>697</v>
      </c>
      <c r="B766" s="2" t="s">
        <v>18</v>
      </c>
      <c r="C766" s="2" t="s">
        <v>118</v>
      </c>
      <c r="D766" s="2">
        <v>1210.52</v>
      </c>
      <c r="E766" s="2">
        <v>1250</v>
      </c>
      <c r="F766" s="2">
        <v>1348.29</v>
      </c>
      <c r="G766" s="2">
        <v>1400</v>
      </c>
      <c r="H766" s="2" t="str">
        <f t="shared" si="22"/>
        <v/>
      </c>
      <c r="J766" s="2">
        <f t="shared" si="23"/>
        <v>1400</v>
      </c>
      <c r="K766" s="2">
        <v>1400</v>
      </c>
      <c r="L766" s="2">
        <v>1400</v>
      </c>
      <c r="M766" s="2">
        <v>1400</v>
      </c>
      <c r="N766" s="2">
        <v>1400</v>
      </c>
      <c r="O766" s="2">
        <v>1400</v>
      </c>
      <c r="P766" s="2" t="s">
        <v>437</v>
      </c>
      <c r="Q766" s="2" t="s">
        <v>694</v>
      </c>
      <c r="R766" s="2" t="s">
        <v>699</v>
      </c>
    </row>
    <row r="767" spans="1:18">
      <c r="A767" s="2" t="s">
        <v>697</v>
      </c>
      <c r="B767" s="2" t="s">
        <v>18</v>
      </c>
      <c r="C767" s="2" t="s">
        <v>32</v>
      </c>
      <c r="D767" s="2">
        <v>0.18</v>
      </c>
      <c r="H767" s="2" t="str">
        <f t="shared" si="22"/>
        <v/>
      </c>
      <c r="J767" s="2">
        <f t="shared" si="23"/>
        <v>0</v>
      </c>
      <c r="P767" s="2" t="s">
        <v>240</v>
      </c>
      <c r="Q767" s="2" t="s">
        <v>694</v>
      </c>
      <c r="R767" s="2" t="s">
        <v>699</v>
      </c>
    </row>
    <row r="768" spans="1:18">
      <c r="A768" s="2" t="s">
        <v>697</v>
      </c>
      <c r="B768" s="2" t="s">
        <v>18</v>
      </c>
      <c r="C768" s="2" t="s">
        <v>93</v>
      </c>
      <c r="D768" s="2">
        <v>2289.5300000000002</v>
      </c>
      <c r="F768" s="2">
        <v>103.06</v>
      </c>
      <c r="H768" s="2" t="str">
        <f t="shared" si="22"/>
        <v/>
      </c>
      <c r="J768" s="2">
        <f t="shared" si="23"/>
        <v>0</v>
      </c>
      <c r="P768" s="2" t="s">
        <v>26</v>
      </c>
      <c r="Q768" s="2" t="s">
        <v>694</v>
      </c>
      <c r="R768" s="2" t="s">
        <v>699</v>
      </c>
    </row>
    <row r="769" spans="1:18">
      <c r="A769" s="2" t="s">
        <v>697</v>
      </c>
      <c r="B769" s="2" t="s">
        <v>18</v>
      </c>
      <c r="C769" s="2" t="s">
        <v>291</v>
      </c>
      <c r="D769" s="2">
        <v>6</v>
      </c>
      <c r="H769" s="2" t="str">
        <f t="shared" si="22"/>
        <v/>
      </c>
      <c r="J769" s="2">
        <f t="shared" si="23"/>
        <v>0</v>
      </c>
      <c r="P769" s="2" t="s">
        <v>713</v>
      </c>
      <c r="Q769" s="2" t="s">
        <v>694</v>
      </c>
      <c r="R769" s="2" t="s">
        <v>699</v>
      </c>
    </row>
    <row r="770" spans="1:18">
      <c r="A770" s="2" t="s">
        <v>697</v>
      </c>
      <c r="B770" s="2" t="s">
        <v>18</v>
      </c>
      <c r="C770" s="2" t="s">
        <v>95</v>
      </c>
      <c r="D770" s="2">
        <v>1340.45</v>
      </c>
      <c r="E770" s="2">
        <v>1800</v>
      </c>
      <c r="F770" s="2">
        <v>2241.75</v>
      </c>
      <c r="G770" s="2">
        <v>2400</v>
      </c>
      <c r="H770" s="2" t="str">
        <f t="shared" si="22"/>
        <v/>
      </c>
      <c r="J770" s="2">
        <f t="shared" si="23"/>
        <v>2400</v>
      </c>
      <c r="K770" s="2">
        <v>2400</v>
      </c>
      <c r="L770" s="2">
        <v>2400</v>
      </c>
      <c r="M770" s="2">
        <v>2400</v>
      </c>
      <c r="N770" s="2">
        <v>2400</v>
      </c>
      <c r="O770" s="2">
        <v>2400</v>
      </c>
      <c r="P770" s="2" t="s">
        <v>714</v>
      </c>
      <c r="Q770" s="2" t="s">
        <v>694</v>
      </c>
      <c r="R770" s="2" t="s">
        <v>699</v>
      </c>
    </row>
    <row r="771" spans="1:18">
      <c r="A771" s="2" t="s">
        <v>697</v>
      </c>
      <c r="B771" s="2" t="s">
        <v>18</v>
      </c>
      <c r="C771" s="2" t="s">
        <v>34</v>
      </c>
      <c r="D771" s="2">
        <v>282.36</v>
      </c>
      <c r="F771" s="2">
        <v>803.22</v>
      </c>
      <c r="H771" s="2" t="str">
        <f t="shared" ref="H771:H834" si="24">IF(ABS(G771)&gt;5000,
      IF(ABS(F771)&lt;&gt;0,
          IF(ABS((F771-G771)/G771*100)&gt;10,"W",""),""),"")</f>
        <v/>
      </c>
      <c r="J771" s="2">
        <f t="shared" ref="J771:J834" si="25">G771+I771</f>
        <v>0</v>
      </c>
      <c r="P771" s="2" t="s">
        <v>293</v>
      </c>
      <c r="Q771" s="2" t="s">
        <v>694</v>
      </c>
      <c r="R771" s="2" t="s">
        <v>699</v>
      </c>
    </row>
    <row r="772" spans="1:18">
      <c r="A772" s="2" t="s">
        <v>697</v>
      </c>
      <c r="B772" s="2" t="s">
        <v>18</v>
      </c>
      <c r="C772" s="2" t="s">
        <v>294</v>
      </c>
      <c r="D772" s="2">
        <v>250</v>
      </c>
      <c r="F772" s="2">
        <v>256.95999999999998</v>
      </c>
      <c r="H772" s="2" t="str">
        <f t="shared" si="24"/>
        <v/>
      </c>
      <c r="J772" s="2">
        <f t="shared" si="25"/>
        <v>0</v>
      </c>
      <c r="P772" s="2" t="s">
        <v>715</v>
      </c>
      <c r="Q772" s="2" t="s">
        <v>694</v>
      </c>
      <c r="R772" s="2" t="s">
        <v>699</v>
      </c>
    </row>
    <row r="773" spans="1:18">
      <c r="A773" s="2" t="s">
        <v>697</v>
      </c>
      <c r="B773" s="2" t="s">
        <v>36</v>
      </c>
      <c r="C773" s="2" t="s">
        <v>41</v>
      </c>
      <c r="D773" s="2">
        <v>41422.19</v>
      </c>
      <c r="E773" s="2">
        <v>48991</v>
      </c>
      <c r="F773" s="2">
        <v>46894.14</v>
      </c>
      <c r="G773" s="2">
        <v>48467</v>
      </c>
      <c r="H773" s="2" t="str">
        <f t="shared" si="24"/>
        <v/>
      </c>
      <c r="J773" s="2">
        <f t="shared" si="25"/>
        <v>48467</v>
      </c>
      <c r="K773" s="2">
        <v>49561</v>
      </c>
      <c r="L773" s="2">
        <v>49561</v>
      </c>
      <c r="M773" s="2">
        <v>49561</v>
      </c>
      <c r="N773" s="2">
        <v>49561</v>
      </c>
      <c r="O773" s="2">
        <v>49561</v>
      </c>
      <c r="P773" s="2" t="s">
        <v>20</v>
      </c>
      <c r="Q773" s="2" t="s">
        <v>694</v>
      </c>
      <c r="R773" s="2" t="s">
        <v>699</v>
      </c>
    </row>
    <row r="774" spans="1:18">
      <c r="A774" s="2" t="s">
        <v>697</v>
      </c>
      <c r="B774" s="2" t="s">
        <v>42</v>
      </c>
      <c r="C774" s="2" t="s">
        <v>43</v>
      </c>
      <c r="D774" s="2">
        <v>1153.55</v>
      </c>
      <c r="E774" s="2">
        <v>1500</v>
      </c>
      <c r="F774" s="2">
        <v>708.13</v>
      </c>
      <c r="G774" s="2">
        <v>1500</v>
      </c>
      <c r="H774" s="2" t="str">
        <f t="shared" si="24"/>
        <v/>
      </c>
      <c r="J774" s="2">
        <f t="shared" si="25"/>
        <v>1500</v>
      </c>
      <c r="K774" s="2">
        <v>1500</v>
      </c>
      <c r="L774" s="2">
        <v>1500</v>
      </c>
      <c r="M774" s="2">
        <v>1500</v>
      </c>
      <c r="N774" s="2">
        <v>1500</v>
      </c>
      <c r="O774" s="2">
        <v>1500</v>
      </c>
      <c r="P774" s="2" t="s">
        <v>716</v>
      </c>
      <c r="Q774" s="2" t="s">
        <v>694</v>
      </c>
      <c r="R774" s="2" t="s">
        <v>699</v>
      </c>
    </row>
    <row r="775" spans="1:18">
      <c r="A775" s="2" t="s">
        <v>697</v>
      </c>
      <c r="B775" s="2" t="s">
        <v>42</v>
      </c>
      <c r="C775" s="2" t="s">
        <v>439</v>
      </c>
      <c r="D775" s="2">
        <v>3153.8</v>
      </c>
      <c r="E775" s="2">
        <v>3500</v>
      </c>
      <c r="F775" s="2">
        <v>2989.84</v>
      </c>
      <c r="G775" s="2">
        <v>3500</v>
      </c>
      <c r="H775" s="2" t="str">
        <f t="shared" si="24"/>
        <v/>
      </c>
      <c r="J775" s="2">
        <f t="shared" si="25"/>
        <v>3500</v>
      </c>
      <c r="K775" s="2">
        <v>3500</v>
      </c>
      <c r="L775" s="2">
        <v>3500</v>
      </c>
      <c r="M775" s="2">
        <v>3500</v>
      </c>
      <c r="N775" s="2">
        <v>3500</v>
      </c>
      <c r="O775" s="2">
        <v>3500</v>
      </c>
      <c r="P775" s="2" t="s">
        <v>717</v>
      </c>
      <c r="Q775" s="2" t="s">
        <v>694</v>
      </c>
      <c r="R775" s="2" t="s">
        <v>699</v>
      </c>
    </row>
    <row r="776" spans="1:18">
      <c r="A776" s="2" t="s">
        <v>697</v>
      </c>
      <c r="B776" s="2" t="s">
        <v>42</v>
      </c>
      <c r="C776" s="2" t="s">
        <v>297</v>
      </c>
      <c r="D776" s="2">
        <v>14.53</v>
      </c>
      <c r="E776" s="2">
        <v>300</v>
      </c>
      <c r="F776" s="2">
        <v>174.66</v>
      </c>
      <c r="G776" s="2">
        <v>300</v>
      </c>
      <c r="H776" s="2" t="str">
        <f t="shared" si="24"/>
        <v/>
      </c>
      <c r="J776" s="2">
        <f t="shared" si="25"/>
        <v>300</v>
      </c>
      <c r="K776" s="2">
        <v>300</v>
      </c>
      <c r="L776" s="2">
        <v>300</v>
      </c>
      <c r="M776" s="2">
        <v>300</v>
      </c>
      <c r="N776" s="2">
        <v>300</v>
      </c>
      <c r="O776" s="2">
        <v>300</v>
      </c>
      <c r="P776" s="2" t="s">
        <v>718</v>
      </c>
      <c r="Q776" s="2" t="s">
        <v>694</v>
      </c>
      <c r="R776" s="2" t="s">
        <v>699</v>
      </c>
    </row>
    <row r="777" spans="1:18">
      <c r="A777" s="2" t="s">
        <v>697</v>
      </c>
      <c r="B777" s="2" t="s">
        <v>42</v>
      </c>
      <c r="C777" s="2" t="s">
        <v>186</v>
      </c>
      <c r="D777" s="2">
        <v>4709.5600000000004</v>
      </c>
      <c r="E777" s="2">
        <v>6200</v>
      </c>
      <c r="F777" s="2">
        <v>4921.79</v>
      </c>
      <c r="G777" s="2">
        <v>4500</v>
      </c>
      <c r="H777" s="2" t="str">
        <f t="shared" si="24"/>
        <v/>
      </c>
      <c r="J777" s="2">
        <f t="shared" si="25"/>
        <v>4500</v>
      </c>
      <c r="K777" s="2">
        <v>4500</v>
      </c>
      <c r="L777" s="2">
        <v>4500</v>
      </c>
      <c r="M777" s="2">
        <v>4500</v>
      </c>
      <c r="N777" s="2">
        <v>4500</v>
      </c>
      <c r="O777" s="2">
        <v>4500</v>
      </c>
      <c r="P777" s="2" t="s">
        <v>719</v>
      </c>
      <c r="Q777" s="2" t="s">
        <v>694</v>
      </c>
      <c r="R777" s="2" t="s">
        <v>699</v>
      </c>
    </row>
    <row r="778" spans="1:18">
      <c r="A778" s="2" t="s">
        <v>697</v>
      </c>
      <c r="B778" s="2" t="s">
        <v>42</v>
      </c>
      <c r="C778" s="2" t="s">
        <v>496</v>
      </c>
      <c r="D778" s="2">
        <v>3534.67</v>
      </c>
      <c r="E778" s="2">
        <v>3000</v>
      </c>
      <c r="F778" s="2">
        <v>5255.91</v>
      </c>
      <c r="G778" s="2">
        <v>4000</v>
      </c>
      <c r="H778" s="2" t="str">
        <f t="shared" si="24"/>
        <v/>
      </c>
      <c r="J778" s="2">
        <f t="shared" si="25"/>
        <v>4000</v>
      </c>
      <c r="K778" s="2">
        <v>4000</v>
      </c>
      <c r="L778" s="2">
        <v>4000</v>
      </c>
      <c r="M778" s="2">
        <v>4000</v>
      </c>
      <c r="N778" s="2">
        <v>4000</v>
      </c>
      <c r="O778" s="2">
        <v>4000</v>
      </c>
      <c r="P778" s="2" t="s">
        <v>720</v>
      </c>
      <c r="Q778" s="2" t="s">
        <v>694</v>
      </c>
      <c r="R778" s="2" t="s">
        <v>699</v>
      </c>
    </row>
    <row r="779" spans="1:18">
      <c r="A779" s="2" t="s">
        <v>697</v>
      </c>
      <c r="B779" s="2" t="s">
        <v>42</v>
      </c>
      <c r="C779" s="2" t="s">
        <v>190</v>
      </c>
      <c r="D779" s="2">
        <v>1001.3</v>
      </c>
      <c r="E779" s="2">
        <v>1200</v>
      </c>
      <c r="F779" s="2">
        <v>1130.45</v>
      </c>
      <c r="G779" s="2">
        <v>1200</v>
      </c>
      <c r="H779" s="2" t="str">
        <f t="shared" si="24"/>
        <v/>
      </c>
      <c r="J779" s="2">
        <f t="shared" si="25"/>
        <v>1200</v>
      </c>
      <c r="K779" s="2">
        <v>1200</v>
      </c>
      <c r="L779" s="2">
        <v>1200</v>
      </c>
      <c r="M779" s="2">
        <v>1200</v>
      </c>
      <c r="N779" s="2">
        <v>1200</v>
      </c>
      <c r="O779" s="2">
        <v>1200</v>
      </c>
      <c r="P779" s="2" t="s">
        <v>302</v>
      </c>
      <c r="Q779" s="2" t="s">
        <v>694</v>
      </c>
      <c r="R779" s="2" t="s">
        <v>699</v>
      </c>
    </row>
    <row r="780" spans="1:18">
      <c r="A780" s="2" t="s">
        <v>697</v>
      </c>
      <c r="B780" s="2" t="s">
        <v>42</v>
      </c>
      <c r="C780" s="2" t="s">
        <v>192</v>
      </c>
      <c r="D780" s="2">
        <v>2010.08</v>
      </c>
      <c r="E780" s="2">
        <v>2200</v>
      </c>
      <c r="F780" s="2">
        <v>2133.84</v>
      </c>
      <c r="G780" s="2">
        <v>2200</v>
      </c>
      <c r="H780" s="2" t="str">
        <f t="shared" si="24"/>
        <v/>
      </c>
      <c r="J780" s="2">
        <f t="shared" si="25"/>
        <v>2200</v>
      </c>
      <c r="K780" s="2">
        <v>2200</v>
      </c>
      <c r="L780" s="2">
        <v>2200</v>
      </c>
      <c r="M780" s="2">
        <v>2200</v>
      </c>
      <c r="N780" s="2">
        <v>2200</v>
      </c>
      <c r="O780" s="2">
        <v>2200</v>
      </c>
      <c r="P780" s="2" t="s">
        <v>302</v>
      </c>
      <c r="Q780" s="2" t="s">
        <v>694</v>
      </c>
      <c r="R780" s="2" t="s">
        <v>699</v>
      </c>
    </row>
    <row r="781" spans="1:18">
      <c r="A781" s="2" t="s">
        <v>697</v>
      </c>
      <c r="B781" s="2" t="s">
        <v>42</v>
      </c>
      <c r="C781" s="2" t="s">
        <v>193</v>
      </c>
      <c r="D781" s="2">
        <v>2504.67</v>
      </c>
      <c r="E781" s="2">
        <v>1300</v>
      </c>
      <c r="F781" s="2">
        <v>2375.61</v>
      </c>
      <c r="H781" s="2" t="str">
        <f t="shared" si="24"/>
        <v/>
      </c>
      <c r="J781" s="2">
        <f t="shared" si="25"/>
        <v>0</v>
      </c>
      <c r="P781" s="2" t="s">
        <v>721</v>
      </c>
      <c r="Q781" s="2" t="s">
        <v>694</v>
      </c>
      <c r="R781" s="2" t="s">
        <v>699</v>
      </c>
    </row>
    <row r="782" spans="1:18">
      <c r="A782" s="2" t="s">
        <v>697</v>
      </c>
      <c r="B782" s="2" t="s">
        <v>42</v>
      </c>
      <c r="C782" s="2" t="s">
        <v>195</v>
      </c>
      <c r="D782" s="2">
        <v>1316.18</v>
      </c>
      <c r="E782" s="2">
        <v>800</v>
      </c>
      <c r="F782" s="2">
        <v>383.05</v>
      </c>
      <c r="G782" s="2">
        <v>2400</v>
      </c>
      <c r="H782" s="2" t="str">
        <f t="shared" si="24"/>
        <v/>
      </c>
      <c r="J782" s="2">
        <f t="shared" si="25"/>
        <v>2400</v>
      </c>
      <c r="K782" s="2">
        <v>800</v>
      </c>
      <c r="L782" s="2">
        <v>800</v>
      </c>
      <c r="M782" s="2">
        <v>800</v>
      </c>
      <c r="N782" s="2">
        <v>800</v>
      </c>
      <c r="O782" s="2">
        <v>800</v>
      </c>
      <c r="P782" s="2" t="s">
        <v>722</v>
      </c>
      <c r="Q782" s="2" t="s">
        <v>694</v>
      </c>
      <c r="R782" s="2" t="s">
        <v>699</v>
      </c>
    </row>
    <row r="783" spans="1:18">
      <c r="A783" s="2" t="s">
        <v>697</v>
      </c>
      <c r="B783" s="2" t="s">
        <v>42</v>
      </c>
      <c r="C783" s="2" t="s">
        <v>45</v>
      </c>
      <c r="D783" s="2">
        <v>931.2</v>
      </c>
      <c r="E783" s="2">
        <v>800</v>
      </c>
      <c r="F783" s="2">
        <v>213.66</v>
      </c>
      <c r="G783" s="2">
        <v>6200</v>
      </c>
      <c r="H783" s="2" t="str">
        <f t="shared" si="24"/>
        <v>W</v>
      </c>
      <c r="J783" s="2">
        <f t="shared" si="25"/>
        <v>6200</v>
      </c>
      <c r="K783" s="2">
        <v>800</v>
      </c>
      <c r="L783" s="2">
        <v>800</v>
      </c>
      <c r="M783" s="2">
        <v>800</v>
      </c>
      <c r="N783" s="2">
        <v>800</v>
      </c>
      <c r="O783" s="2">
        <v>800</v>
      </c>
      <c r="P783" s="2" t="s">
        <v>723</v>
      </c>
      <c r="Q783" s="2" t="s">
        <v>694</v>
      </c>
      <c r="R783" s="2" t="s">
        <v>699</v>
      </c>
    </row>
    <row r="784" spans="1:18">
      <c r="A784" s="2" t="s">
        <v>697</v>
      </c>
      <c r="B784" s="2" t="s">
        <v>42</v>
      </c>
      <c r="C784" s="2" t="s">
        <v>308</v>
      </c>
      <c r="D784" s="2">
        <v>236.7</v>
      </c>
      <c r="E784" s="2">
        <v>250</v>
      </c>
      <c r="F784" s="2">
        <v>71.98</v>
      </c>
      <c r="G784" s="2">
        <v>250</v>
      </c>
      <c r="H784" s="2" t="str">
        <f t="shared" si="24"/>
        <v/>
      </c>
      <c r="J784" s="2">
        <f t="shared" si="25"/>
        <v>250</v>
      </c>
      <c r="K784" s="2">
        <v>250</v>
      </c>
      <c r="L784" s="2">
        <v>250</v>
      </c>
      <c r="M784" s="2">
        <v>250</v>
      </c>
      <c r="N784" s="2">
        <v>250</v>
      </c>
      <c r="O784" s="2">
        <v>250</v>
      </c>
      <c r="P784" s="2" t="s">
        <v>724</v>
      </c>
      <c r="Q784" s="2" t="s">
        <v>694</v>
      </c>
      <c r="R784" s="2" t="s">
        <v>699</v>
      </c>
    </row>
    <row r="785" spans="1:18">
      <c r="A785" s="2" t="s">
        <v>697</v>
      </c>
      <c r="B785" s="2" t="s">
        <v>42</v>
      </c>
      <c r="C785" s="2" t="s">
        <v>198</v>
      </c>
      <c r="D785" s="2">
        <v>1204.8699999999999</v>
      </c>
      <c r="E785" s="2">
        <v>450</v>
      </c>
      <c r="F785" s="2">
        <v>645.88</v>
      </c>
      <c r="G785" s="2">
        <v>500</v>
      </c>
      <c r="H785" s="2" t="str">
        <f t="shared" si="24"/>
        <v/>
      </c>
      <c r="J785" s="2">
        <f t="shared" si="25"/>
        <v>500</v>
      </c>
      <c r="K785" s="2">
        <v>500</v>
      </c>
      <c r="L785" s="2">
        <v>500</v>
      </c>
      <c r="M785" s="2">
        <v>500</v>
      </c>
      <c r="N785" s="2">
        <v>500</v>
      </c>
      <c r="O785" s="2">
        <v>500</v>
      </c>
      <c r="P785" s="2" t="s">
        <v>725</v>
      </c>
      <c r="Q785" s="2" t="s">
        <v>694</v>
      </c>
      <c r="R785" s="2" t="s">
        <v>699</v>
      </c>
    </row>
    <row r="786" spans="1:18">
      <c r="A786" s="2" t="s">
        <v>697</v>
      </c>
      <c r="B786" s="2" t="s">
        <v>42</v>
      </c>
      <c r="C786" s="2" t="s">
        <v>97</v>
      </c>
      <c r="D786" s="2">
        <v>857.12</v>
      </c>
      <c r="E786" s="2">
        <v>900</v>
      </c>
      <c r="F786" s="2">
        <v>1675.81</v>
      </c>
      <c r="G786" s="2">
        <v>1000</v>
      </c>
      <c r="H786" s="2" t="str">
        <f t="shared" si="24"/>
        <v/>
      </c>
      <c r="J786" s="2">
        <f t="shared" si="25"/>
        <v>1000</v>
      </c>
      <c r="K786" s="2">
        <v>1000</v>
      </c>
      <c r="L786" s="2">
        <v>1000</v>
      </c>
      <c r="M786" s="2">
        <v>1000</v>
      </c>
      <c r="N786" s="2">
        <v>1000</v>
      </c>
      <c r="O786" s="2">
        <v>1000</v>
      </c>
      <c r="P786" s="2" t="s">
        <v>726</v>
      </c>
      <c r="Q786" s="2" t="s">
        <v>694</v>
      </c>
      <c r="R786" s="2" t="s">
        <v>699</v>
      </c>
    </row>
    <row r="787" spans="1:18">
      <c r="A787" s="2" t="s">
        <v>697</v>
      </c>
      <c r="B787" s="2" t="s">
        <v>42</v>
      </c>
      <c r="C787" s="2" t="s">
        <v>312</v>
      </c>
      <c r="D787" s="2">
        <v>2333.38</v>
      </c>
      <c r="E787" s="2">
        <v>4000</v>
      </c>
      <c r="F787" s="2">
        <v>4133.37</v>
      </c>
      <c r="G787" s="2">
        <v>4000</v>
      </c>
      <c r="H787" s="2" t="str">
        <f t="shared" si="24"/>
        <v/>
      </c>
      <c r="J787" s="2">
        <f t="shared" si="25"/>
        <v>4000</v>
      </c>
      <c r="K787" s="2">
        <v>4000</v>
      </c>
      <c r="L787" s="2">
        <v>4000</v>
      </c>
      <c r="M787" s="2">
        <v>4000</v>
      </c>
      <c r="N787" s="2">
        <v>4000</v>
      </c>
      <c r="O787" s="2">
        <v>4000</v>
      </c>
      <c r="P787" s="2" t="s">
        <v>727</v>
      </c>
      <c r="Q787" s="2" t="s">
        <v>694</v>
      </c>
      <c r="R787" s="2" t="s">
        <v>699</v>
      </c>
    </row>
    <row r="788" spans="1:18">
      <c r="A788" s="2" t="s">
        <v>697</v>
      </c>
      <c r="B788" s="2" t="s">
        <v>42</v>
      </c>
      <c r="C788" s="2" t="s">
        <v>728</v>
      </c>
      <c r="D788" s="2">
        <v>409.06</v>
      </c>
      <c r="F788" s="2">
        <v>177.9</v>
      </c>
      <c r="H788" s="2" t="str">
        <f t="shared" si="24"/>
        <v/>
      </c>
      <c r="J788" s="2">
        <f t="shared" si="25"/>
        <v>0</v>
      </c>
      <c r="P788" s="2" t="s">
        <v>729</v>
      </c>
      <c r="Q788" s="2" t="s">
        <v>694</v>
      </c>
      <c r="R788" s="2" t="s">
        <v>699</v>
      </c>
    </row>
    <row r="789" spans="1:18">
      <c r="A789" s="2" t="s">
        <v>697</v>
      </c>
      <c r="B789" s="2" t="s">
        <v>42</v>
      </c>
      <c r="C789" s="2" t="s">
        <v>730</v>
      </c>
      <c r="F789" s="2">
        <v>183.6</v>
      </c>
      <c r="H789" s="2" t="str">
        <f t="shared" si="24"/>
        <v/>
      </c>
      <c r="J789" s="2">
        <f t="shared" si="25"/>
        <v>0</v>
      </c>
      <c r="Q789" s="2" t="s">
        <v>694</v>
      </c>
      <c r="R789" s="2" t="s">
        <v>699</v>
      </c>
    </row>
    <row r="790" spans="1:18">
      <c r="A790" s="2" t="s">
        <v>697</v>
      </c>
      <c r="B790" s="2" t="s">
        <v>42</v>
      </c>
      <c r="C790" s="2" t="s">
        <v>201</v>
      </c>
      <c r="D790" s="2">
        <v>10428.209999999999</v>
      </c>
      <c r="E790" s="2">
        <v>17500</v>
      </c>
      <c r="F790" s="2">
        <v>15228.95</v>
      </c>
      <c r="G790" s="2">
        <v>32600</v>
      </c>
      <c r="H790" s="2" t="str">
        <f t="shared" si="24"/>
        <v>W</v>
      </c>
      <c r="J790" s="2">
        <f t="shared" si="25"/>
        <v>32600</v>
      </c>
      <c r="K790" s="2">
        <v>4500</v>
      </c>
      <c r="L790" s="2">
        <v>4500</v>
      </c>
      <c r="M790" s="2">
        <v>4500</v>
      </c>
      <c r="N790" s="2">
        <v>4500</v>
      </c>
      <c r="O790" s="2">
        <v>4500</v>
      </c>
      <c r="P790" s="2" t="s">
        <v>731</v>
      </c>
      <c r="Q790" s="2" t="s">
        <v>694</v>
      </c>
      <c r="R790" s="2" t="s">
        <v>699</v>
      </c>
    </row>
    <row r="791" spans="1:18">
      <c r="A791" s="2" t="s">
        <v>697</v>
      </c>
      <c r="B791" s="2" t="s">
        <v>42</v>
      </c>
      <c r="C791" s="2" t="s">
        <v>203</v>
      </c>
      <c r="D791" s="2">
        <v>724.65</v>
      </c>
      <c r="H791" s="2" t="str">
        <f t="shared" si="24"/>
        <v/>
      </c>
      <c r="J791" s="2">
        <f t="shared" si="25"/>
        <v>0</v>
      </c>
      <c r="P791" s="2" t="s">
        <v>732</v>
      </c>
      <c r="Q791" s="2" t="s">
        <v>694</v>
      </c>
      <c r="R791" s="2" t="s">
        <v>699</v>
      </c>
    </row>
    <row r="792" spans="1:18">
      <c r="A792" s="2" t="s">
        <v>697</v>
      </c>
      <c r="B792" s="2" t="s">
        <v>42</v>
      </c>
      <c r="C792" s="2" t="s">
        <v>316</v>
      </c>
      <c r="D792" s="2">
        <v>689.28</v>
      </c>
      <c r="F792" s="2">
        <v>535.03</v>
      </c>
      <c r="H792" s="2" t="str">
        <f t="shared" si="24"/>
        <v/>
      </c>
      <c r="J792" s="2">
        <f t="shared" si="25"/>
        <v>0</v>
      </c>
      <c r="P792" s="2" t="s">
        <v>733</v>
      </c>
      <c r="Q792" s="2" t="s">
        <v>694</v>
      </c>
      <c r="R792" s="2" t="s">
        <v>699</v>
      </c>
    </row>
    <row r="793" spans="1:18">
      <c r="A793" s="2" t="s">
        <v>697</v>
      </c>
      <c r="B793" s="2" t="s">
        <v>42</v>
      </c>
      <c r="C793" s="2" t="s">
        <v>205</v>
      </c>
      <c r="D793" s="2">
        <v>148.75</v>
      </c>
      <c r="F793" s="2">
        <v>403.41</v>
      </c>
      <c r="G793" s="2">
        <v>150</v>
      </c>
      <c r="H793" s="2" t="str">
        <f t="shared" si="24"/>
        <v/>
      </c>
      <c r="J793" s="2">
        <f t="shared" si="25"/>
        <v>150</v>
      </c>
      <c r="K793" s="2">
        <v>150</v>
      </c>
      <c r="L793" s="2">
        <v>150</v>
      </c>
      <c r="M793" s="2">
        <v>150</v>
      </c>
      <c r="N793" s="2">
        <v>150</v>
      </c>
      <c r="O793" s="2">
        <v>150</v>
      </c>
      <c r="P793" s="2" t="s">
        <v>734</v>
      </c>
      <c r="Q793" s="2" t="s">
        <v>694</v>
      </c>
      <c r="R793" s="2" t="s">
        <v>699</v>
      </c>
    </row>
    <row r="794" spans="1:18">
      <c r="A794" s="2" t="s">
        <v>697</v>
      </c>
      <c r="B794" s="2" t="s">
        <v>42</v>
      </c>
      <c r="C794" s="2" t="s">
        <v>124</v>
      </c>
      <c r="D794" s="2">
        <v>217.02</v>
      </c>
      <c r="E794" s="2">
        <v>700</v>
      </c>
      <c r="F794" s="2">
        <v>1099.7</v>
      </c>
      <c r="G794" s="2">
        <v>250</v>
      </c>
      <c r="H794" s="2" t="str">
        <f t="shared" si="24"/>
        <v/>
      </c>
      <c r="J794" s="2">
        <f t="shared" si="25"/>
        <v>250</v>
      </c>
      <c r="K794" s="2">
        <v>630</v>
      </c>
      <c r="L794" s="2">
        <v>250</v>
      </c>
      <c r="M794" s="2">
        <v>630</v>
      </c>
      <c r="N794" s="2">
        <v>250</v>
      </c>
      <c r="O794" s="2">
        <v>630</v>
      </c>
      <c r="P794" s="2" t="s">
        <v>735</v>
      </c>
      <c r="Q794" s="2" t="s">
        <v>694</v>
      </c>
      <c r="R794" s="2" t="s">
        <v>699</v>
      </c>
    </row>
    <row r="795" spans="1:18">
      <c r="A795" s="2" t="s">
        <v>697</v>
      </c>
      <c r="B795" s="2" t="s">
        <v>42</v>
      </c>
      <c r="C795" s="2" t="s">
        <v>126</v>
      </c>
      <c r="D795" s="2">
        <v>941.4</v>
      </c>
      <c r="F795" s="2">
        <v>552.64</v>
      </c>
      <c r="G795" s="2">
        <v>1000</v>
      </c>
      <c r="H795" s="2" t="str">
        <f t="shared" si="24"/>
        <v/>
      </c>
      <c r="J795" s="2">
        <f t="shared" si="25"/>
        <v>1000</v>
      </c>
      <c r="K795" s="2">
        <v>1000</v>
      </c>
      <c r="L795" s="2">
        <v>1000</v>
      </c>
      <c r="M795" s="2">
        <v>1000</v>
      </c>
      <c r="N795" s="2">
        <v>1000</v>
      </c>
      <c r="O795" s="2">
        <v>1000</v>
      </c>
      <c r="P795" s="2" t="s">
        <v>736</v>
      </c>
      <c r="Q795" s="2" t="s">
        <v>694</v>
      </c>
      <c r="R795" s="2" t="s">
        <v>699</v>
      </c>
    </row>
    <row r="796" spans="1:18">
      <c r="A796" s="2" t="s">
        <v>697</v>
      </c>
      <c r="B796" s="2" t="s">
        <v>42</v>
      </c>
      <c r="C796" s="2" t="s">
        <v>208</v>
      </c>
      <c r="D796" s="2">
        <v>2859.74</v>
      </c>
      <c r="E796" s="2">
        <v>3400</v>
      </c>
      <c r="F796" s="2">
        <v>3372.84</v>
      </c>
      <c r="G796" s="2">
        <v>3400</v>
      </c>
      <c r="H796" s="2" t="str">
        <f t="shared" si="24"/>
        <v/>
      </c>
      <c r="J796" s="2">
        <f t="shared" si="25"/>
        <v>3400</v>
      </c>
      <c r="K796" s="2">
        <v>3400</v>
      </c>
      <c r="L796" s="2">
        <v>3400</v>
      </c>
      <c r="M796" s="2">
        <v>3400</v>
      </c>
      <c r="N796" s="2">
        <v>3400</v>
      </c>
      <c r="O796" s="2">
        <v>3400</v>
      </c>
      <c r="P796" s="2" t="s">
        <v>617</v>
      </c>
      <c r="Q796" s="2" t="s">
        <v>694</v>
      </c>
      <c r="R796" s="2" t="s">
        <v>699</v>
      </c>
    </row>
    <row r="797" spans="1:18">
      <c r="A797" s="2" t="s">
        <v>697</v>
      </c>
      <c r="B797" s="2" t="s">
        <v>42</v>
      </c>
      <c r="C797" s="2" t="s">
        <v>210</v>
      </c>
      <c r="D797" s="2">
        <v>30317.77</v>
      </c>
      <c r="E797" s="2">
        <v>36300</v>
      </c>
      <c r="F797" s="2">
        <v>38191.74</v>
      </c>
      <c r="G797" s="2">
        <v>38400</v>
      </c>
      <c r="H797" s="2" t="str">
        <f t="shared" si="24"/>
        <v/>
      </c>
      <c r="J797" s="2">
        <f t="shared" si="25"/>
        <v>38400</v>
      </c>
      <c r="K797" s="2">
        <v>38400</v>
      </c>
      <c r="L797" s="2">
        <v>38400</v>
      </c>
      <c r="M797" s="2">
        <v>38400</v>
      </c>
      <c r="N797" s="2">
        <v>38400</v>
      </c>
      <c r="O797" s="2">
        <v>38400</v>
      </c>
      <c r="P797" s="2" t="s">
        <v>737</v>
      </c>
      <c r="Q797" s="2" t="s">
        <v>694</v>
      </c>
      <c r="R797" s="2" t="s">
        <v>699</v>
      </c>
    </row>
    <row r="798" spans="1:18">
      <c r="A798" s="2" t="s">
        <v>697</v>
      </c>
      <c r="B798" s="2" t="s">
        <v>42</v>
      </c>
      <c r="C798" s="2" t="s">
        <v>128</v>
      </c>
      <c r="D798" s="2">
        <v>414.09</v>
      </c>
      <c r="E798" s="2">
        <v>650</v>
      </c>
      <c r="F798" s="2">
        <v>392.18</v>
      </c>
      <c r="G798" s="2">
        <v>650</v>
      </c>
      <c r="H798" s="2" t="str">
        <f t="shared" si="24"/>
        <v/>
      </c>
      <c r="J798" s="2">
        <f t="shared" si="25"/>
        <v>650</v>
      </c>
      <c r="K798" s="2">
        <v>650</v>
      </c>
      <c r="L798" s="2">
        <v>650</v>
      </c>
      <c r="M798" s="2">
        <v>650</v>
      </c>
      <c r="N798" s="2">
        <v>650</v>
      </c>
      <c r="O798" s="2">
        <v>650</v>
      </c>
      <c r="P798" s="2" t="s">
        <v>738</v>
      </c>
      <c r="Q798" s="2" t="s">
        <v>694</v>
      </c>
      <c r="R798" s="2" t="s">
        <v>699</v>
      </c>
    </row>
    <row r="799" spans="1:18">
      <c r="A799" s="2" t="s">
        <v>697</v>
      </c>
      <c r="B799" s="2" t="s">
        <v>42</v>
      </c>
      <c r="C799" s="2" t="s">
        <v>130</v>
      </c>
      <c r="D799" s="2">
        <v>694.04</v>
      </c>
      <c r="E799" s="2">
        <v>830</v>
      </c>
      <c r="F799" s="2">
        <v>694.04</v>
      </c>
      <c r="G799" s="2">
        <v>830</v>
      </c>
      <c r="H799" s="2" t="str">
        <f t="shared" si="24"/>
        <v/>
      </c>
      <c r="J799" s="2">
        <f t="shared" si="25"/>
        <v>830</v>
      </c>
      <c r="K799" s="2">
        <v>830</v>
      </c>
      <c r="L799" s="2">
        <v>830</v>
      </c>
      <c r="M799" s="2">
        <v>830</v>
      </c>
      <c r="N799" s="2">
        <v>830</v>
      </c>
      <c r="O799" s="2">
        <v>830</v>
      </c>
      <c r="P799" s="2" t="s">
        <v>739</v>
      </c>
      <c r="Q799" s="2" t="s">
        <v>694</v>
      </c>
      <c r="R799" s="2" t="s">
        <v>699</v>
      </c>
    </row>
    <row r="800" spans="1:18">
      <c r="A800" s="2" t="s">
        <v>697</v>
      </c>
      <c r="B800" s="2" t="s">
        <v>42</v>
      </c>
      <c r="C800" s="2" t="s">
        <v>46</v>
      </c>
      <c r="D800" s="2">
        <v>799.68</v>
      </c>
      <c r="E800" s="2">
        <v>950</v>
      </c>
      <c r="F800" s="2">
        <v>799.68</v>
      </c>
      <c r="G800" s="2">
        <v>950</v>
      </c>
      <c r="H800" s="2" t="str">
        <f t="shared" si="24"/>
        <v/>
      </c>
      <c r="J800" s="2">
        <f t="shared" si="25"/>
        <v>950</v>
      </c>
      <c r="K800" s="2">
        <v>950</v>
      </c>
      <c r="L800" s="2">
        <v>950</v>
      </c>
      <c r="M800" s="2">
        <v>950</v>
      </c>
      <c r="N800" s="2">
        <v>950</v>
      </c>
      <c r="O800" s="2">
        <v>950</v>
      </c>
      <c r="P800" s="2" t="s">
        <v>740</v>
      </c>
      <c r="Q800" s="2" t="s">
        <v>694</v>
      </c>
      <c r="R800" s="2" t="s">
        <v>699</v>
      </c>
    </row>
    <row r="801" spans="1:18">
      <c r="A801" s="2" t="s">
        <v>697</v>
      </c>
      <c r="B801" s="2" t="s">
        <v>42</v>
      </c>
      <c r="C801" s="2" t="s">
        <v>132</v>
      </c>
      <c r="D801" s="2">
        <v>73.44</v>
      </c>
      <c r="E801" s="2">
        <v>80</v>
      </c>
      <c r="F801" s="2">
        <v>73.44</v>
      </c>
      <c r="G801" s="2">
        <v>80</v>
      </c>
      <c r="H801" s="2" t="str">
        <f t="shared" si="24"/>
        <v/>
      </c>
      <c r="J801" s="2">
        <f t="shared" si="25"/>
        <v>80</v>
      </c>
      <c r="K801" s="2">
        <v>80</v>
      </c>
      <c r="L801" s="2">
        <v>80</v>
      </c>
      <c r="M801" s="2">
        <v>80</v>
      </c>
      <c r="N801" s="2">
        <v>80</v>
      </c>
      <c r="O801" s="2">
        <v>80</v>
      </c>
      <c r="P801" s="2" t="s">
        <v>741</v>
      </c>
      <c r="Q801" s="2" t="s">
        <v>694</v>
      </c>
      <c r="R801" s="2" t="s">
        <v>699</v>
      </c>
    </row>
    <row r="802" spans="1:18">
      <c r="A802" s="2" t="s">
        <v>697</v>
      </c>
      <c r="B802" s="2" t="s">
        <v>42</v>
      </c>
      <c r="C802" s="2" t="s">
        <v>134</v>
      </c>
      <c r="D802" s="2">
        <v>235.76</v>
      </c>
      <c r="H802" s="2" t="str">
        <f t="shared" si="24"/>
        <v/>
      </c>
      <c r="J802" s="2">
        <f t="shared" si="25"/>
        <v>0</v>
      </c>
      <c r="P802" s="2" t="s">
        <v>742</v>
      </c>
      <c r="Q802" s="2" t="s">
        <v>694</v>
      </c>
      <c r="R802" s="2" t="s">
        <v>699</v>
      </c>
    </row>
    <row r="803" spans="1:18">
      <c r="A803" s="2" t="s">
        <v>697</v>
      </c>
      <c r="B803" s="2" t="s">
        <v>42</v>
      </c>
      <c r="C803" s="2" t="s">
        <v>138</v>
      </c>
      <c r="E803" s="2">
        <v>600</v>
      </c>
      <c r="F803" s="2">
        <v>476</v>
      </c>
      <c r="H803" s="2" t="str">
        <f t="shared" si="24"/>
        <v/>
      </c>
      <c r="J803" s="2">
        <f t="shared" si="25"/>
        <v>0</v>
      </c>
      <c r="P803" s="2" t="s">
        <v>743</v>
      </c>
      <c r="Q803" s="2" t="s">
        <v>694</v>
      </c>
      <c r="R803" s="2" t="s">
        <v>699</v>
      </c>
    </row>
    <row r="804" spans="1:18">
      <c r="A804" s="2" t="s">
        <v>697</v>
      </c>
      <c r="B804" s="2" t="s">
        <v>42</v>
      </c>
      <c r="C804" s="2" t="s">
        <v>81</v>
      </c>
      <c r="D804" s="2">
        <v>282.64</v>
      </c>
      <c r="E804" s="2">
        <v>250</v>
      </c>
      <c r="F804" s="2">
        <v>304.25</v>
      </c>
      <c r="G804" s="2">
        <v>250</v>
      </c>
      <c r="H804" s="2" t="str">
        <f t="shared" si="24"/>
        <v/>
      </c>
      <c r="J804" s="2">
        <f t="shared" si="25"/>
        <v>250</v>
      </c>
      <c r="K804" s="2">
        <v>250</v>
      </c>
      <c r="L804" s="2">
        <v>250</v>
      </c>
      <c r="M804" s="2">
        <v>250</v>
      </c>
      <c r="N804" s="2">
        <v>250</v>
      </c>
      <c r="O804" s="2">
        <v>250</v>
      </c>
      <c r="P804" s="2" t="s">
        <v>744</v>
      </c>
      <c r="Q804" s="2" t="s">
        <v>694</v>
      </c>
      <c r="R804" s="2" t="s">
        <v>699</v>
      </c>
    </row>
    <row r="805" spans="1:18">
      <c r="A805" s="2" t="s">
        <v>697</v>
      </c>
      <c r="B805" s="2" t="s">
        <v>42</v>
      </c>
      <c r="C805" s="2" t="s">
        <v>50</v>
      </c>
      <c r="D805" s="2">
        <v>100</v>
      </c>
      <c r="E805" s="2">
        <v>150</v>
      </c>
      <c r="F805" s="2">
        <v>120</v>
      </c>
      <c r="G805" s="2">
        <v>150</v>
      </c>
      <c r="H805" s="2" t="str">
        <f t="shared" si="24"/>
        <v/>
      </c>
      <c r="J805" s="2">
        <f t="shared" si="25"/>
        <v>150</v>
      </c>
      <c r="K805" s="2">
        <v>150</v>
      </c>
      <c r="L805" s="2">
        <v>150</v>
      </c>
      <c r="M805" s="2">
        <v>150</v>
      </c>
      <c r="N805" s="2">
        <v>150</v>
      </c>
      <c r="O805" s="2">
        <v>150</v>
      </c>
      <c r="P805" s="2" t="s">
        <v>296</v>
      </c>
      <c r="Q805" s="2" t="s">
        <v>694</v>
      </c>
      <c r="R805" s="2" t="s">
        <v>699</v>
      </c>
    </row>
    <row r="806" spans="1:18">
      <c r="A806" s="2" t="s">
        <v>697</v>
      </c>
      <c r="B806" s="2" t="s">
        <v>42</v>
      </c>
      <c r="C806" s="2" t="s">
        <v>52</v>
      </c>
      <c r="D806" s="2">
        <v>357</v>
      </c>
      <c r="E806" s="2">
        <v>360</v>
      </c>
      <c r="F806" s="2">
        <v>267.75</v>
      </c>
      <c r="G806" s="2">
        <v>360</v>
      </c>
      <c r="H806" s="2" t="str">
        <f t="shared" si="24"/>
        <v/>
      </c>
      <c r="J806" s="2">
        <f t="shared" si="25"/>
        <v>360</v>
      </c>
      <c r="K806" s="2">
        <v>360</v>
      </c>
      <c r="L806" s="2">
        <v>360</v>
      </c>
      <c r="M806" s="2">
        <v>360</v>
      </c>
      <c r="N806" s="2">
        <v>360</v>
      </c>
      <c r="O806" s="2">
        <v>360</v>
      </c>
      <c r="P806" s="2" t="s">
        <v>745</v>
      </c>
      <c r="Q806" s="2" t="s">
        <v>694</v>
      </c>
      <c r="R806" s="2" t="s">
        <v>699</v>
      </c>
    </row>
    <row r="807" spans="1:18">
      <c r="A807" s="2" t="s">
        <v>697</v>
      </c>
      <c r="B807" s="2" t="s">
        <v>42</v>
      </c>
      <c r="C807" s="2" t="s">
        <v>142</v>
      </c>
      <c r="D807" s="2">
        <v>926.64</v>
      </c>
      <c r="E807" s="2">
        <v>1120</v>
      </c>
      <c r="F807" s="2">
        <v>855.36</v>
      </c>
      <c r="G807" s="2">
        <v>1120</v>
      </c>
      <c r="H807" s="2" t="str">
        <f t="shared" si="24"/>
        <v/>
      </c>
      <c r="J807" s="2">
        <f t="shared" si="25"/>
        <v>1120</v>
      </c>
      <c r="K807" s="2">
        <v>1120</v>
      </c>
      <c r="L807" s="2">
        <v>1120</v>
      </c>
      <c r="M807" s="2">
        <v>1120</v>
      </c>
      <c r="N807" s="2">
        <v>1120</v>
      </c>
      <c r="O807" s="2">
        <v>1120</v>
      </c>
      <c r="P807" s="2" t="s">
        <v>746</v>
      </c>
      <c r="Q807" s="2" t="s">
        <v>694</v>
      </c>
      <c r="R807" s="2" t="s">
        <v>699</v>
      </c>
    </row>
    <row r="808" spans="1:18">
      <c r="A808" s="2" t="s">
        <v>697</v>
      </c>
      <c r="B808" s="2" t="s">
        <v>42</v>
      </c>
      <c r="C808" s="2" t="s">
        <v>54</v>
      </c>
      <c r="D808" s="2">
        <v>316.02</v>
      </c>
      <c r="E808" s="2">
        <v>250</v>
      </c>
      <c r="F808" s="2">
        <v>231.7</v>
      </c>
      <c r="G808" s="2">
        <v>250</v>
      </c>
      <c r="H808" s="2" t="str">
        <f t="shared" si="24"/>
        <v/>
      </c>
      <c r="J808" s="2">
        <f t="shared" si="25"/>
        <v>250</v>
      </c>
      <c r="K808" s="2">
        <v>250</v>
      </c>
      <c r="L808" s="2">
        <v>250</v>
      </c>
      <c r="M808" s="2">
        <v>250</v>
      </c>
      <c r="N808" s="2">
        <v>250</v>
      </c>
      <c r="O808" s="2">
        <v>250</v>
      </c>
      <c r="P808" s="2" t="s">
        <v>747</v>
      </c>
      <c r="Q808" s="2" t="s">
        <v>694</v>
      </c>
      <c r="R808" s="2" t="s">
        <v>699</v>
      </c>
    </row>
    <row r="809" spans="1:18">
      <c r="A809" s="2" t="s">
        <v>697</v>
      </c>
      <c r="B809" s="2" t="s">
        <v>42</v>
      </c>
      <c r="C809" s="2" t="s">
        <v>144</v>
      </c>
      <c r="D809" s="2">
        <v>20.36</v>
      </c>
      <c r="E809" s="2">
        <v>50</v>
      </c>
      <c r="F809" s="2">
        <v>28.32</v>
      </c>
      <c r="G809" s="2">
        <v>50</v>
      </c>
      <c r="H809" s="2" t="str">
        <f t="shared" si="24"/>
        <v/>
      </c>
      <c r="J809" s="2">
        <f t="shared" si="25"/>
        <v>50</v>
      </c>
      <c r="K809" s="2">
        <v>50</v>
      </c>
      <c r="L809" s="2">
        <v>50</v>
      </c>
      <c r="M809" s="2">
        <v>50</v>
      </c>
      <c r="N809" s="2">
        <v>50</v>
      </c>
      <c r="O809" s="2">
        <v>50</v>
      </c>
      <c r="P809" s="2" t="s">
        <v>747</v>
      </c>
      <c r="Q809" s="2" t="s">
        <v>694</v>
      </c>
      <c r="R809" s="2" t="s">
        <v>699</v>
      </c>
    </row>
    <row r="810" spans="1:18">
      <c r="A810" s="2" t="s">
        <v>697</v>
      </c>
      <c r="B810" s="2" t="s">
        <v>42</v>
      </c>
      <c r="C810" s="2" t="s">
        <v>355</v>
      </c>
      <c r="D810" s="2">
        <v>236.08</v>
      </c>
      <c r="E810" s="2">
        <v>200</v>
      </c>
      <c r="F810" s="2">
        <v>225.12</v>
      </c>
      <c r="G810" s="2">
        <v>250</v>
      </c>
      <c r="H810" s="2" t="str">
        <f t="shared" si="24"/>
        <v/>
      </c>
      <c r="J810" s="2">
        <f t="shared" si="25"/>
        <v>250</v>
      </c>
      <c r="K810" s="2">
        <v>250</v>
      </c>
      <c r="L810" s="2">
        <v>250</v>
      </c>
      <c r="M810" s="2">
        <v>250</v>
      </c>
      <c r="N810" s="2">
        <v>250</v>
      </c>
      <c r="O810" s="2">
        <v>250</v>
      </c>
      <c r="P810" s="2" t="s">
        <v>748</v>
      </c>
      <c r="Q810" s="2" t="s">
        <v>694</v>
      </c>
      <c r="R810" s="2" t="s">
        <v>699</v>
      </c>
    </row>
    <row r="811" spans="1:18">
      <c r="A811" s="2" t="s">
        <v>697</v>
      </c>
      <c r="B811" s="2" t="s">
        <v>42</v>
      </c>
      <c r="C811" s="2" t="s">
        <v>58</v>
      </c>
      <c r="D811" s="2">
        <v>2716.14</v>
      </c>
      <c r="E811" s="2">
        <v>3600</v>
      </c>
      <c r="F811" s="2">
        <v>2787.4</v>
      </c>
      <c r="G811" s="2">
        <v>7100</v>
      </c>
      <c r="H811" s="2" t="str">
        <f t="shared" si="24"/>
        <v>W</v>
      </c>
      <c r="J811" s="2">
        <f t="shared" si="25"/>
        <v>7100</v>
      </c>
      <c r="K811" s="2">
        <v>4000</v>
      </c>
      <c r="L811" s="2">
        <v>4000</v>
      </c>
      <c r="M811" s="2">
        <v>4000</v>
      </c>
      <c r="N811" s="2">
        <v>4000</v>
      </c>
      <c r="O811" s="2">
        <v>4000</v>
      </c>
      <c r="P811" s="2" t="s">
        <v>749</v>
      </c>
      <c r="Q811" s="2" t="s">
        <v>694</v>
      </c>
      <c r="R811" s="2" t="s">
        <v>699</v>
      </c>
    </row>
    <row r="812" spans="1:18">
      <c r="A812" s="2" t="s">
        <v>697</v>
      </c>
      <c r="B812" s="2" t="s">
        <v>42</v>
      </c>
      <c r="C812" s="2" t="s">
        <v>216</v>
      </c>
      <c r="D812" s="2">
        <v>1470.44</v>
      </c>
      <c r="E812" s="2">
        <v>1500</v>
      </c>
      <c r="F812" s="2">
        <v>1670.37</v>
      </c>
      <c r="G812" s="2">
        <v>1700</v>
      </c>
      <c r="H812" s="2" t="str">
        <f t="shared" si="24"/>
        <v/>
      </c>
      <c r="J812" s="2">
        <f t="shared" si="25"/>
        <v>1700</v>
      </c>
      <c r="K812" s="2">
        <v>1700</v>
      </c>
      <c r="L812" s="2">
        <v>1700</v>
      </c>
      <c r="M812" s="2">
        <v>1700</v>
      </c>
      <c r="N812" s="2">
        <v>1700</v>
      </c>
      <c r="O812" s="2">
        <v>1700</v>
      </c>
      <c r="P812" s="2" t="s">
        <v>217</v>
      </c>
      <c r="Q812" s="2" t="s">
        <v>694</v>
      </c>
      <c r="R812" s="2" t="s">
        <v>699</v>
      </c>
    </row>
    <row r="813" spans="1:18">
      <c r="A813" s="2" t="s">
        <v>697</v>
      </c>
      <c r="B813" s="2" t="s">
        <v>42</v>
      </c>
      <c r="C813" s="2" t="s">
        <v>147</v>
      </c>
      <c r="D813" s="2">
        <v>27.17</v>
      </c>
      <c r="E813" s="2">
        <v>30</v>
      </c>
      <c r="F813" s="2">
        <v>27.17</v>
      </c>
      <c r="G813" s="2">
        <v>30</v>
      </c>
      <c r="H813" s="2" t="str">
        <f t="shared" si="24"/>
        <v/>
      </c>
      <c r="J813" s="2">
        <f t="shared" si="25"/>
        <v>30</v>
      </c>
      <c r="K813" s="2">
        <v>30</v>
      </c>
      <c r="L813" s="2">
        <v>30</v>
      </c>
      <c r="M813" s="2">
        <v>30</v>
      </c>
      <c r="N813" s="2">
        <v>30</v>
      </c>
      <c r="O813" s="2">
        <v>30</v>
      </c>
      <c r="P813" s="2" t="s">
        <v>750</v>
      </c>
      <c r="Q813" s="2" t="s">
        <v>694</v>
      </c>
      <c r="R813" s="2" t="s">
        <v>699</v>
      </c>
    </row>
    <row r="814" spans="1:18">
      <c r="A814" s="2" t="s">
        <v>697</v>
      </c>
      <c r="B814" s="2" t="s">
        <v>42</v>
      </c>
      <c r="C814" s="2" t="s">
        <v>153</v>
      </c>
      <c r="D814" s="2">
        <v>22.8</v>
      </c>
      <c r="H814" s="2" t="str">
        <f t="shared" si="24"/>
        <v/>
      </c>
      <c r="J814" s="2">
        <f t="shared" si="25"/>
        <v>0</v>
      </c>
      <c r="P814" s="2" t="s">
        <v>751</v>
      </c>
      <c r="Q814" s="2" t="s">
        <v>694</v>
      </c>
      <c r="R814" s="2" t="s">
        <v>699</v>
      </c>
    </row>
    <row r="815" spans="1:18">
      <c r="A815" s="2" t="s">
        <v>697</v>
      </c>
      <c r="B815" s="2" t="s">
        <v>60</v>
      </c>
      <c r="C815" s="2" t="s">
        <v>85</v>
      </c>
      <c r="D815" s="2">
        <v>67</v>
      </c>
      <c r="E815" s="2">
        <v>67</v>
      </c>
      <c r="F815" s="2">
        <v>67</v>
      </c>
      <c r="G815" s="2">
        <v>67</v>
      </c>
      <c r="H815" s="2" t="str">
        <f t="shared" si="24"/>
        <v/>
      </c>
      <c r="J815" s="2">
        <f t="shared" si="25"/>
        <v>67</v>
      </c>
      <c r="K815" s="2">
        <v>67</v>
      </c>
      <c r="L815" s="2">
        <v>56</v>
      </c>
      <c r="P815" s="2" t="s">
        <v>752</v>
      </c>
      <c r="Q815" s="2" t="s">
        <v>694</v>
      </c>
      <c r="R815" s="2" t="s">
        <v>699</v>
      </c>
    </row>
    <row r="816" spans="1:18">
      <c r="A816" s="2" t="s">
        <v>697</v>
      </c>
      <c r="B816" s="2" t="s">
        <v>60</v>
      </c>
      <c r="C816" s="2" t="s">
        <v>87</v>
      </c>
      <c r="D816" s="2">
        <v>26883</v>
      </c>
      <c r="E816" s="2">
        <v>26883</v>
      </c>
      <c r="F816" s="2">
        <v>26881</v>
      </c>
      <c r="G816" s="2">
        <v>23051</v>
      </c>
      <c r="H816" s="2" t="str">
        <f t="shared" si="24"/>
        <v>W</v>
      </c>
      <c r="J816" s="2">
        <f t="shared" si="25"/>
        <v>23051</v>
      </c>
      <c r="K816" s="2">
        <v>21176</v>
      </c>
      <c r="L816" s="2">
        <v>58624</v>
      </c>
      <c r="M816" s="2">
        <v>58625</v>
      </c>
      <c r="N816" s="2">
        <v>58624</v>
      </c>
      <c r="O816" s="2">
        <v>58558</v>
      </c>
      <c r="P816" s="2" t="s">
        <v>753</v>
      </c>
      <c r="Q816" s="2" t="s">
        <v>694</v>
      </c>
      <c r="R816" s="2" t="s">
        <v>699</v>
      </c>
    </row>
    <row r="817" spans="1:18">
      <c r="A817" s="2" t="s">
        <v>697</v>
      </c>
      <c r="B817" s="2" t="s">
        <v>60</v>
      </c>
      <c r="C817" s="2" t="s">
        <v>333</v>
      </c>
      <c r="D817" s="2">
        <v>50</v>
      </c>
      <c r="E817" s="2">
        <v>50</v>
      </c>
      <c r="F817" s="2">
        <v>51</v>
      </c>
      <c r="G817" s="2">
        <v>50</v>
      </c>
      <c r="H817" s="2" t="str">
        <f t="shared" si="24"/>
        <v/>
      </c>
      <c r="J817" s="2">
        <f t="shared" si="25"/>
        <v>50</v>
      </c>
      <c r="K817" s="2">
        <v>51</v>
      </c>
      <c r="L817" s="2">
        <v>50</v>
      </c>
      <c r="M817" s="2">
        <v>51</v>
      </c>
      <c r="N817" s="2">
        <v>50</v>
      </c>
      <c r="O817" s="2">
        <v>34</v>
      </c>
      <c r="P817" s="2" t="s">
        <v>754</v>
      </c>
      <c r="Q817" s="2" t="s">
        <v>694</v>
      </c>
      <c r="R817" s="2" t="s">
        <v>699</v>
      </c>
    </row>
    <row r="818" spans="1:18">
      <c r="A818" s="2" t="s">
        <v>697</v>
      </c>
      <c r="B818" s="2" t="s">
        <v>60</v>
      </c>
      <c r="C818" s="2" t="s">
        <v>335</v>
      </c>
      <c r="D818" s="2">
        <v>1658.12</v>
      </c>
      <c r="E818" s="2">
        <v>1539</v>
      </c>
      <c r="F818" s="2">
        <v>1995</v>
      </c>
      <c r="G818" s="2">
        <v>2467</v>
      </c>
      <c r="H818" s="2" t="str">
        <f t="shared" si="24"/>
        <v/>
      </c>
      <c r="J818" s="2">
        <f t="shared" si="25"/>
        <v>2467</v>
      </c>
      <c r="K818" s="2">
        <v>2336</v>
      </c>
      <c r="L818" s="2">
        <v>1670</v>
      </c>
      <c r="M818" s="2">
        <v>1673</v>
      </c>
      <c r="N818" s="2">
        <v>1635</v>
      </c>
      <c r="O818" s="2">
        <v>1603</v>
      </c>
      <c r="P818" s="2" t="s">
        <v>474</v>
      </c>
      <c r="Q818" s="2" t="s">
        <v>694</v>
      </c>
      <c r="R818" s="2" t="s">
        <v>699</v>
      </c>
    </row>
    <row r="819" spans="1:18">
      <c r="A819" s="2" t="s">
        <v>697</v>
      </c>
      <c r="B819" s="2" t="s">
        <v>60</v>
      </c>
      <c r="C819" s="2" t="s">
        <v>61</v>
      </c>
      <c r="D819" s="2">
        <v>2107</v>
      </c>
      <c r="E819" s="2">
        <v>2251</v>
      </c>
      <c r="F819" s="2">
        <v>2249</v>
      </c>
      <c r="G819" s="2">
        <v>2118</v>
      </c>
      <c r="H819" s="2" t="str">
        <f t="shared" si="24"/>
        <v/>
      </c>
      <c r="J819" s="2">
        <f t="shared" si="25"/>
        <v>2118</v>
      </c>
      <c r="K819" s="2">
        <v>2078</v>
      </c>
      <c r="L819" s="2">
        <v>2079</v>
      </c>
      <c r="M819" s="2">
        <v>2078</v>
      </c>
      <c r="N819" s="2">
        <v>2078</v>
      </c>
      <c r="O819" s="2">
        <v>890</v>
      </c>
      <c r="P819" s="2" t="s">
        <v>521</v>
      </c>
      <c r="Q819" s="2" t="s">
        <v>694</v>
      </c>
      <c r="R819" s="2" t="s">
        <v>699</v>
      </c>
    </row>
    <row r="820" spans="1:18">
      <c r="A820" s="2" t="s">
        <v>697</v>
      </c>
      <c r="B820" s="2" t="s">
        <v>60</v>
      </c>
      <c r="C820" s="2" t="s">
        <v>246</v>
      </c>
      <c r="D820" s="2">
        <v>1814</v>
      </c>
      <c r="E820" s="2">
        <v>2210</v>
      </c>
      <c r="F820" s="2">
        <v>1512</v>
      </c>
      <c r="G820" s="2">
        <v>3669</v>
      </c>
      <c r="H820" s="2" t="str">
        <f t="shared" si="24"/>
        <v/>
      </c>
      <c r="J820" s="2">
        <f t="shared" si="25"/>
        <v>3669</v>
      </c>
      <c r="K820" s="2">
        <v>6277</v>
      </c>
      <c r="L820" s="2">
        <v>5670</v>
      </c>
      <c r="M820" s="2">
        <v>5020</v>
      </c>
      <c r="N820" s="2">
        <v>5020</v>
      </c>
      <c r="O820" s="2">
        <v>2860</v>
      </c>
      <c r="P820" s="2" t="s">
        <v>755</v>
      </c>
      <c r="Q820" s="2" t="s">
        <v>694</v>
      </c>
      <c r="R820" s="2" t="s">
        <v>699</v>
      </c>
    </row>
    <row r="821" spans="1:18">
      <c r="A821" s="2" t="s">
        <v>697</v>
      </c>
      <c r="B821" s="2" t="s">
        <v>60</v>
      </c>
      <c r="C821" s="2" t="s">
        <v>247</v>
      </c>
      <c r="D821" s="2">
        <v>149.4</v>
      </c>
      <c r="H821" s="2" t="str">
        <f t="shared" si="24"/>
        <v/>
      </c>
      <c r="J821" s="2">
        <f t="shared" si="25"/>
        <v>0</v>
      </c>
      <c r="Q821" s="2" t="s">
        <v>694</v>
      </c>
      <c r="R821" s="2" t="s">
        <v>699</v>
      </c>
    </row>
    <row r="822" spans="1:18">
      <c r="A822" s="2" t="s">
        <v>697</v>
      </c>
      <c r="B822" s="2" t="s">
        <v>159</v>
      </c>
      <c r="C822" s="2" t="s">
        <v>645</v>
      </c>
      <c r="F822" s="2">
        <v>-1005.31</v>
      </c>
      <c r="H822" s="2" t="str">
        <f t="shared" si="24"/>
        <v/>
      </c>
      <c r="J822" s="2">
        <f t="shared" si="25"/>
        <v>0</v>
      </c>
      <c r="P822" s="2" t="s">
        <v>756</v>
      </c>
      <c r="Q822" s="2" t="s">
        <v>694</v>
      </c>
      <c r="R822" s="2" t="s">
        <v>699</v>
      </c>
    </row>
    <row r="823" spans="1:18">
      <c r="A823" s="2" t="s">
        <v>697</v>
      </c>
      <c r="B823" s="2" t="s">
        <v>159</v>
      </c>
      <c r="C823" s="2" t="s">
        <v>757</v>
      </c>
      <c r="F823" s="2">
        <v>0.01</v>
      </c>
      <c r="H823" s="2" t="str">
        <f t="shared" si="24"/>
        <v/>
      </c>
      <c r="J823" s="2">
        <f t="shared" si="25"/>
        <v>0</v>
      </c>
      <c r="Q823" s="2" t="s">
        <v>694</v>
      </c>
      <c r="R823" s="2" t="s">
        <v>699</v>
      </c>
    </row>
    <row r="824" spans="1:18">
      <c r="A824" s="2" t="s">
        <v>697</v>
      </c>
      <c r="B824" s="2" t="s">
        <v>159</v>
      </c>
      <c r="C824" s="2" t="s">
        <v>160</v>
      </c>
      <c r="D824" s="2">
        <v>-117573.07</v>
      </c>
      <c r="F824" s="2">
        <v>-55880.49</v>
      </c>
      <c r="H824" s="2" t="str">
        <f t="shared" si="24"/>
        <v/>
      </c>
      <c r="J824" s="2">
        <f t="shared" si="25"/>
        <v>0</v>
      </c>
      <c r="P824" s="2" t="s">
        <v>758</v>
      </c>
      <c r="Q824" s="2" t="s">
        <v>694</v>
      </c>
      <c r="R824" s="2" t="s">
        <v>699</v>
      </c>
    </row>
    <row r="825" spans="1:18">
      <c r="A825" s="2" t="s">
        <v>697</v>
      </c>
      <c r="B825" s="2" t="s">
        <v>101</v>
      </c>
      <c r="C825" s="2" t="s">
        <v>102</v>
      </c>
      <c r="D825" s="2">
        <v>7416.57</v>
      </c>
      <c r="E825" s="2">
        <v>2850</v>
      </c>
      <c r="F825" s="2">
        <v>2963.82</v>
      </c>
      <c r="H825" s="2" t="str">
        <f t="shared" si="24"/>
        <v/>
      </c>
      <c r="J825" s="2">
        <f t="shared" si="25"/>
        <v>0</v>
      </c>
      <c r="P825" s="2" t="s">
        <v>759</v>
      </c>
      <c r="Q825" s="2" t="s">
        <v>694</v>
      </c>
      <c r="R825" s="2" t="s">
        <v>699</v>
      </c>
    </row>
    <row r="826" spans="1:18">
      <c r="A826" s="2" t="s">
        <v>697</v>
      </c>
      <c r="B826" s="2" t="s">
        <v>90</v>
      </c>
      <c r="C826" s="2" t="s">
        <v>91</v>
      </c>
      <c r="D826" s="2">
        <v>11219.39</v>
      </c>
      <c r="E826" s="2">
        <v>4440</v>
      </c>
      <c r="G826" s="2">
        <v>13701</v>
      </c>
      <c r="H826" s="2" t="str">
        <f t="shared" si="24"/>
        <v/>
      </c>
      <c r="J826" s="2">
        <f t="shared" si="25"/>
        <v>13701</v>
      </c>
      <c r="K826" s="2">
        <v>13657</v>
      </c>
      <c r="L826" s="2">
        <v>13671</v>
      </c>
      <c r="M826" s="2">
        <v>13637</v>
      </c>
      <c r="N826" s="2">
        <v>13613</v>
      </c>
      <c r="O826" s="2">
        <v>13441</v>
      </c>
      <c r="P826" s="2" t="s">
        <v>465</v>
      </c>
      <c r="Q826" s="2" t="s">
        <v>694</v>
      </c>
      <c r="R826" s="2" t="s">
        <v>699</v>
      </c>
    </row>
    <row r="827" spans="1:18">
      <c r="A827" s="2" t="s">
        <v>697</v>
      </c>
      <c r="B827" s="2" t="s">
        <v>90</v>
      </c>
      <c r="C827" s="2" t="s">
        <v>378</v>
      </c>
      <c r="D827" s="2">
        <v>55976.7</v>
      </c>
      <c r="E827" s="2">
        <v>47932</v>
      </c>
      <c r="G827" s="2">
        <v>55977</v>
      </c>
      <c r="H827" s="2" t="str">
        <f t="shared" si="24"/>
        <v/>
      </c>
      <c r="J827" s="2">
        <f t="shared" si="25"/>
        <v>55977</v>
      </c>
      <c r="K827" s="2">
        <v>55977</v>
      </c>
      <c r="L827" s="2">
        <v>55977</v>
      </c>
      <c r="M827" s="2">
        <v>55977</v>
      </c>
      <c r="N827" s="2">
        <v>55977</v>
      </c>
      <c r="O827" s="2">
        <v>55977</v>
      </c>
      <c r="Q827" s="2" t="s">
        <v>694</v>
      </c>
      <c r="R827" s="2" t="s">
        <v>699</v>
      </c>
    </row>
    <row r="828" spans="1:18">
      <c r="A828" s="2" t="s">
        <v>697</v>
      </c>
      <c r="B828" s="2" t="s">
        <v>90</v>
      </c>
      <c r="C828" s="2" t="s">
        <v>760</v>
      </c>
      <c r="D828" s="2">
        <v>11470.29</v>
      </c>
      <c r="E828" s="2">
        <v>11677</v>
      </c>
      <c r="G828" s="2">
        <v>11470</v>
      </c>
      <c r="H828" s="2" t="str">
        <f t="shared" si="24"/>
        <v/>
      </c>
      <c r="J828" s="2">
        <f t="shared" si="25"/>
        <v>11470</v>
      </c>
      <c r="K828" s="2">
        <v>11470</v>
      </c>
      <c r="L828" s="2">
        <v>11470</v>
      </c>
      <c r="M828" s="2">
        <v>11470</v>
      </c>
      <c r="N828" s="2">
        <v>11470</v>
      </c>
      <c r="O828" s="2">
        <v>11470</v>
      </c>
      <c r="P828" s="2" t="s">
        <v>761</v>
      </c>
      <c r="Q828" s="2" t="s">
        <v>694</v>
      </c>
      <c r="R828" s="2" t="s">
        <v>699</v>
      </c>
    </row>
    <row r="829" spans="1:18">
      <c r="A829" s="2" t="s">
        <v>762</v>
      </c>
      <c r="B829" s="2" t="s">
        <v>105</v>
      </c>
      <c r="C829" s="2" t="s">
        <v>381</v>
      </c>
      <c r="D829" s="2">
        <v>-69737.14</v>
      </c>
      <c r="E829" s="2">
        <v>-69800</v>
      </c>
      <c r="F829" s="2">
        <v>-64784</v>
      </c>
      <c r="G829" s="2">
        <v>-68000</v>
      </c>
      <c r="H829" s="2" t="str">
        <f t="shared" si="24"/>
        <v/>
      </c>
      <c r="J829" s="2">
        <f t="shared" si="25"/>
        <v>-68000</v>
      </c>
      <c r="K829" s="2">
        <v>-68000</v>
      </c>
      <c r="L829" s="2">
        <v>-68000</v>
      </c>
      <c r="M829" s="2">
        <v>-68000</v>
      </c>
      <c r="N829" s="2">
        <v>-68000</v>
      </c>
      <c r="O829" s="2">
        <v>-68000</v>
      </c>
      <c r="P829" s="2" t="s">
        <v>763</v>
      </c>
      <c r="Q829" s="2" t="s">
        <v>694</v>
      </c>
      <c r="R829" s="2" t="s">
        <v>699</v>
      </c>
    </row>
    <row r="830" spans="1:18">
      <c r="A830" s="2" t="s">
        <v>762</v>
      </c>
      <c r="B830" s="2" t="s">
        <v>10</v>
      </c>
      <c r="C830" s="2" t="s">
        <v>701</v>
      </c>
      <c r="F830" s="2">
        <v>-23582.25</v>
      </c>
      <c r="H830" s="2" t="str">
        <f t="shared" si="24"/>
        <v/>
      </c>
      <c r="J830" s="2">
        <f t="shared" si="25"/>
        <v>0</v>
      </c>
      <c r="Q830" s="2" t="s">
        <v>694</v>
      </c>
      <c r="R830" s="2" t="s">
        <v>699</v>
      </c>
    </row>
    <row r="831" spans="1:18">
      <c r="A831" s="2" t="s">
        <v>762</v>
      </c>
      <c r="B831" s="2" t="s">
        <v>10</v>
      </c>
      <c r="C831" s="2" t="s">
        <v>11</v>
      </c>
      <c r="D831" s="2">
        <v>-90</v>
      </c>
      <c r="H831" s="2" t="str">
        <f t="shared" si="24"/>
        <v/>
      </c>
      <c r="J831" s="2">
        <f t="shared" si="25"/>
        <v>0</v>
      </c>
      <c r="P831" s="2" t="s">
        <v>764</v>
      </c>
      <c r="Q831" s="2" t="s">
        <v>694</v>
      </c>
      <c r="R831" s="2" t="s">
        <v>699</v>
      </c>
    </row>
    <row r="832" spans="1:18">
      <c r="A832" s="2" t="s">
        <v>762</v>
      </c>
      <c r="B832" s="2" t="s">
        <v>286</v>
      </c>
      <c r="C832" s="2" t="s">
        <v>595</v>
      </c>
      <c r="D832" s="2">
        <v>-1050</v>
      </c>
      <c r="H832" s="2" t="str">
        <f t="shared" si="24"/>
        <v/>
      </c>
      <c r="J832" s="2">
        <f t="shared" si="25"/>
        <v>0</v>
      </c>
      <c r="P832" s="2" t="s">
        <v>765</v>
      </c>
      <c r="Q832" s="2" t="s">
        <v>694</v>
      </c>
      <c r="R832" s="2" t="s">
        <v>699</v>
      </c>
    </row>
    <row r="833" spans="1:18">
      <c r="A833" s="2" t="s">
        <v>762</v>
      </c>
      <c r="B833" s="2" t="s">
        <v>286</v>
      </c>
      <c r="C833" s="2" t="s">
        <v>287</v>
      </c>
      <c r="D833" s="2">
        <v>-246484.35</v>
      </c>
      <c r="E833" s="2">
        <v>-307000</v>
      </c>
      <c r="F833" s="2">
        <v>-275710.32</v>
      </c>
      <c r="G833" s="2">
        <v>-273930</v>
      </c>
      <c r="H833" s="2" t="str">
        <f t="shared" si="24"/>
        <v/>
      </c>
      <c r="J833" s="2">
        <f t="shared" si="25"/>
        <v>-273930</v>
      </c>
      <c r="K833" s="2">
        <v>-262030</v>
      </c>
      <c r="L833" s="2">
        <v>-262030</v>
      </c>
      <c r="M833" s="2">
        <v>-262030</v>
      </c>
      <c r="N833" s="2">
        <v>-262030</v>
      </c>
      <c r="O833" s="2">
        <v>-262030</v>
      </c>
      <c r="P833" s="2" t="s">
        <v>766</v>
      </c>
      <c r="Q833" s="2" t="s">
        <v>694</v>
      </c>
      <c r="R833" s="2" t="s">
        <v>699</v>
      </c>
    </row>
    <row r="834" spans="1:18">
      <c r="A834" s="2" t="s">
        <v>762</v>
      </c>
      <c r="B834" s="2" t="s">
        <v>69</v>
      </c>
      <c r="C834" s="2" t="s">
        <v>70</v>
      </c>
      <c r="D834" s="2">
        <v>-681</v>
      </c>
      <c r="E834" s="2">
        <v>-682</v>
      </c>
      <c r="F834" s="2">
        <v>-682</v>
      </c>
      <c r="G834" s="2">
        <v>-680</v>
      </c>
      <c r="H834" s="2" t="str">
        <f t="shared" si="24"/>
        <v/>
      </c>
      <c r="J834" s="2">
        <f t="shared" si="25"/>
        <v>-680</v>
      </c>
      <c r="K834" s="2">
        <v>-681</v>
      </c>
      <c r="L834" s="2">
        <v>-681</v>
      </c>
      <c r="M834" s="2">
        <v>-681</v>
      </c>
      <c r="N834" s="2">
        <v>-680</v>
      </c>
      <c r="O834" s="2">
        <v>-682</v>
      </c>
      <c r="P834" s="2" t="s">
        <v>767</v>
      </c>
      <c r="Q834" s="2" t="s">
        <v>694</v>
      </c>
      <c r="R834" s="2" t="s">
        <v>699</v>
      </c>
    </row>
    <row r="835" spans="1:18">
      <c r="A835" s="2" t="s">
        <v>762</v>
      </c>
      <c r="B835" s="2" t="s">
        <v>69</v>
      </c>
      <c r="C835" s="2" t="s">
        <v>181</v>
      </c>
      <c r="D835" s="2">
        <v>-8284</v>
      </c>
      <c r="E835" s="2">
        <v>-8286</v>
      </c>
      <c r="F835" s="2">
        <v>-8286</v>
      </c>
      <c r="G835" s="2">
        <v>-8284</v>
      </c>
      <c r="H835" s="2" t="str">
        <f t="shared" ref="H835:H898" si="26">IF(ABS(G835)&gt;5000,
      IF(ABS(F835)&lt;&gt;0,
          IF(ABS((F835-G835)/G835*100)&gt;10,"W",""),""),"")</f>
        <v/>
      </c>
      <c r="J835" s="2">
        <f t="shared" ref="J835:J898" si="27">G835+I835</f>
        <v>-8284</v>
      </c>
      <c r="K835" s="2">
        <v>-9484</v>
      </c>
      <c r="L835" s="2">
        <v>-9486</v>
      </c>
      <c r="M835" s="2">
        <v>-9484</v>
      </c>
      <c r="N835" s="2">
        <v>-9486</v>
      </c>
      <c r="O835" s="2">
        <v>-9485</v>
      </c>
      <c r="P835" s="2" t="s">
        <v>768</v>
      </c>
      <c r="Q835" s="2" t="s">
        <v>694</v>
      </c>
      <c r="R835" s="2" t="s">
        <v>699</v>
      </c>
    </row>
    <row r="836" spans="1:18">
      <c r="A836" s="2" t="s">
        <v>762</v>
      </c>
      <c r="B836" s="2" t="s">
        <v>15</v>
      </c>
      <c r="C836" s="2" t="s">
        <v>237</v>
      </c>
      <c r="E836" s="2">
        <v>-36</v>
      </c>
      <c r="H836" s="2" t="str">
        <f t="shared" si="26"/>
        <v/>
      </c>
      <c r="J836" s="2">
        <f t="shared" si="27"/>
        <v>0</v>
      </c>
      <c r="Q836" s="2" t="s">
        <v>694</v>
      </c>
      <c r="R836" s="2" t="s">
        <v>699</v>
      </c>
    </row>
    <row r="837" spans="1:18">
      <c r="A837" s="2" t="s">
        <v>762</v>
      </c>
      <c r="B837" s="2" t="s">
        <v>18</v>
      </c>
      <c r="C837" s="2" t="s">
        <v>19</v>
      </c>
      <c r="D837" s="2">
        <v>591941.68999999994</v>
      </c>
      <c r="E837" s="2">
        <v>677177</v>
      </c>
      <c r="F837" s="2">
        <v>683836.91</v>
      </c>
      <c r="G837" s="2">
        <v>751894</v>
      </c>
      <c r="H837" s="2" t="str">
        <f t="shared" si="26"/>
        <v/>
      </c>
      <c r="J837" s="2">
        <f t="shared" si="27"/>
        <v>751894</v>
      </c>
      <c r="K837" s="2">
        <v>758604</v>
      </c>
      <c r="L837" s="2">
        <v>758604</v>
      </c>
      <c r="M837" s="2">
        <v>758604</v>
      </c>
      <c r="N837" s="2">
        <v>758604</v>
      </c>
      <c r="O837" s="2">
        <v>758604</v>
      </c>
      <c r="P837" s="2" t="s">
        <v>769</v>
      </c>
      <c r="Q837" s="2" t="s">
        <v>694</v>
      </c>
      <c r="R837" s="2" t="s">
        <v>699</v>
      </c>
    </row>
    <row r="838" spans="1:18">
      <c r="A838" s="2" t="s">
        <v>762</v>
      </c>
      <c r="B838" s="2" t="s">
        <v>18</v>
      </c>
      <c r="C838" s="2" t="s">
        <v>21</v>
      </c>
      <c r="D838" s="2">
        <v>2794.58</v>
      </c>
      <c r="E838" s="2">
        <v>2600</v>
      </c>
      <c r="F838" s="2">
        <v>3288.92</v>
      </c>
      <c r="G838" s="2">
        <v>3300</v>
      </c>
      <c r="H838" s="2" t="str">
        <f t="shared" si="26"/>
        <v/>
      </c>
      <c r="J838" s="2">
        <f t="shared" si="27"/>
        <v>3300</v>
      </c>
      <c r="K838" s="2">
        <v>3300</v>
      </c>
      <c r="L838" s="2">
        <v>3300</v>
      </c>
      <c r="M838" s="2">
        <v>3300</v>
      </c>
      <c r="N838" s="2">
        <v>3300</v>
      </c>
      <c r="O838" s="2">
        <v>3300</v>
      </c>
      <c r="P838" s="2" t="s">
        <v>22</v>
      </c>
      <c r="Q838" s="2" t="s">
        <v>694</v>
      </c>
      <c r="R838" s="2" t="s">
        <v>699</v>
      </c>
    </row>
    <row r="839" spans="1:18">
      <c r="A839" s="2" t="s">
        <v>762</v>
      </c>
      <c r="B839" s="2" t="s">
        <v>18</v>
      </c>
      <c r="C839" s="2" t="s">
        <v>23</v>
      </c>
      <c r="D839" s="2">
        <v>3082.72</v>
      </c>
      <c r="H839" s="2" t="str">
        <f t="shared" si="26"/>
        <v/>
      </c>
      <c r="J839" s="2">
        <f t="shared" si="27"/>
        <v>0</v>
      </c>
      <c r="P839" s="2" t="s">
        <v>24</v>
      </c>
      <c r="Q839" s="2" t="s">
        <v>694</v>
      </c>
      <c r="R839" s="2" t="s">
        <v>699</v>
      </c>
    </row>
    <row r="840" spans="1:18">
      <c r="A840" s="2" t="s">
        <v>762</v>
      </c>
      <c r="B840" s="2" t="s">
        <v>18</v>
      </c>
      <c r="C840" s="2" t="s">
        <v>25</v>
      </c>
      <c r="D840" s="2">
        <v>-0.18</v>
      </c>
      <c r="H840" s="2" t="str">
        <f t="shared" si="26"/>
        <v/>
      </c>
      <c r="J840" s="2">
        <f t="shared" si="27"/>
        <v>0</v>
      </c>
      <c r="P840" s="2" t="s">
        <v>239</v>
      </c>
      <c r="Q840" s="2" t="s">
        <v>694</v>
      </c>
      <c r="R840" s="2" t="s">
        <v>699</v>
      </c>
    </row>
    <row r="841" spans="1:18">
      <c r="A841" s="2" t="s">
        <v>762</v>
      </c>
      <c r="B841" s="2" t="s">
        <v>18</v>
      </c>
      <c r="C841" s="2" t="s">
        <v>27</v>
      </c>
      <c r="D841" s="2">
        <v>1093.31</v>
      </c>
      <c r="E841" s="2">
        <v>2196</v>
      </c>
      <c r="F841" s="2">
        <v>2317.1999999999998</v>
      </c>
      <c r="G841" s="2">
        <v>2256</v>
      </c>
      <c r="H841" s="2" t="str">
        <f t="shared" si="26"/>
        <v/>
      </c>
      <c r="J841" s="2">
        <f t="shared" si="27"/>
        <v>2256</v>
      </c>
      <c r="K841" s="2">
        <v>2256</v>
      </c>
      <c r="L841" s="2">
        <v>2256</v>
      </c>
      <c r="M841" s="2">
        <v>2256</v>
      </c>
      <c r="N841" s="2">
        <v>2256</v>
      </c>
      <c r="O841" s="2">
        <v>2256</v>
      </c>
      <c r="P841" s="2" t="s">
        <v>20</v>
      </c>
      <c r="Q841" s="2" t="s">
        <v>694</v>
      </c>
      <c r="R841" s="2" t="s">
        <v>699</v>
      </c>
    </row>
    <row r="842" spans="1:18">
      <c r="A842" s="2" t="s">
        <v>762</v>
      </c>
      <c r="B842" s="2" t="s">
        <v>18</v>
      </c>
      <c r="C842" s="2" t="s">
        <v>29</v>
      </c>
      <c r="D842" s="2">
        <v>265.13</v>
      </c>
      <c r="H842" s="2" t="str">
        <f t="shared" si="26"/>
        <v/>
      </c>
      <c r="J842" s="2">
        <f t="shared" si="27"/>
        <v>0</v>
      </c>
      <c r="P842" s="2" t="s">
        <v>24</v>
      </c>
      <c r="Q842" s="2" t="s">
        <v>694</v>
      </c>
      <c r="R842" s="2" t="s">
        <v>699</v>
      </c>
    </row>
    <row r="843" spans="1:18">
      <c r="A843" s="2" t="s">
        <v>762</v>
      </c>
      <c r="B843" s="2" t="s">
        <v>18</v>
      </c>
      <c r="C843" s="2" t="s">
        <v>31</v>
      </c>
      <c r="D843" s="2">
        <v>121455.72</v>
      </c>
      <c r="E843" s="2">
        <v>145793</v>
      </c>
      <c r="F843" s="2">
        <v>146190</v>
      </c>
      <c r="G843" s="2">
        <v>165096</v>
      </c>
      <c r="H843" s="2" t="str">
        <f t="shared" si="26"/>
        <v>W</v>
      </c>
      <c r="J843" s="2">
        <f t="shared" si="27"/>
        <v>165096</v>
      </c>
      <c r="K843" s="2">
        <v>165096</v>
      </c>
      <c r="L843" s="2">
        <v>165096</v>
      </c>
      <c r="M843" s="2">
        <v>165096</v>
      </c>
      <c r="N843" s="2">
        <v>165096</v>
      </c>
      <c r="O843" s="2">
        <v>165096</v>
      </c>
      <c r="P843" s="2" t="s">
        <v>20</v>
      </c>
      <c r="Q843" s="2" t="s">
        <v>694</v>
      </c>
      <c r="R843" s="2" t="s">
        <v>699</v>
      </c>
    </row>
    <row r="844" spans="1:18">
      <c r="A844" s="2" t="s">
        <v>762</v>
      </c>
      <c r="B844" s="2" t="s">
        <v>18</v>
      </c>
      <c r="C844" s="2" t="s">
        <v>118</v>
      </c>
      <c r="D844" s="2">
        <v>1614.02</v>
      </c>
      <c r="E844" s="2">
        <v>1700</v>
      </c>
      <c r="F844" s="2">
        <v>1797.73</v>
      </c>
      <c r="G844" s="2">
        <v>1800</v>
      </c>
      <c r="H844" s="2" t="str">
        <f t="shared" si="26"/>
        <v/>
      </c>
      <c r="J844" s="2">
        <f t="shared" si="27"/>
        <v>1800</v>
      </c>
      <c r="K844" s="2">
        <v>1800</v>
      </c>
      <c r="L844" s="2">
        <v>1800</v>
      </c>
      <c r="M844" s="2">
        <v>1800</v>
      </c>
      <c r="N844" s="2">
        <v>1800</v>
      </c>
      <c r="O844" s="2">
        <v>1800</v>
      </c>
      <c r="P844" s="2" t="s">
        <v>437</v>
      </c>
      <c r="Q844" s="2" t="s">
        <v>694</v>
      </c>
      <c r="R844" s="2" t="s">
        <v>699</v>
      </c>
    </row>
    <row r="845" spans="1:18">
      <c r="A845" s="2" t="s">
        <v>762</v>
      </c>
      <c r="B845" s="2" t="s">
        <v>18</v>
      </c>
      <c r="C845" s="2" t="s">
        <v>32</v>
      </c>
      <c r="D845" s="2">
        <v>0.18</v>
      </c>
      <c r="H845" s="2" t="str">
        <f t="shared" si="26"/>
        <v/>
      </c>
      <c r="J845" s="2">
        <f t="shared" si="27"/>
        <v>0</v>
      </c>
      <c r="P845" s="2" t="s">
        <v>240</v>
      </c>
      <c r="Q845" s="2" t="s">
        <v>694</v>
      </c>
      <c r="R845" s="2" t="s">
        <v>699</v>
      </c>
    </row>
    <row r="846" spans="1:18">
      <c r="A846" s="2" t="s">
        <v>762</v>
      </c>
      <c r="B846" s="2" t="s">
        <v>18</v>
      </c>
      <c r="C846" s="2" t="s">
        <v>93</v>
      </c>
      <c r="D846" s="2">
        <v>250.94</v>
      </c>
      <c r="F846" s="2">
        <v>134.11000000000001</v>
      </c>
      <c r="H846" s="2" t="str">
        <f t="shared" si="26"/>
        <v/>
      </c>
      <c r="J846" s="2">
        <f t="shared" si="27"/>
        <v>0</v>
      </c>
      <c r="P846" s="2" t="s">
        <v>26</v>
      </c>
      <c r="Q846" s="2" t="s">
        <v>694</v>
      </c>
      <c r="R846" s="2" t="s">
        <v>699</v>
      </c>
    </row>
    <row r="847" spans="1:18">
      <c r="A847" s="2" t="s">
        <v>762</v>
      </c>
      <c r="B847" s="2" t="s">
        <v>18</v>
      </c>
      <c r="C847" s="2" t="s">
        <v>770</v>
      </c>
      <c r="D847" s="2">
        <v>350</v>
      </c>
      <c r="H847" s="2" t="str">
        <f t="shared" si="26"/>
        <v/>
      </c>
      <c r="J847" s="2">
        <f t="shared" si="27"/>
        <v>0</v>
      </c>
      <c r="P847" s="2" t="s">
        <v>26</v>
      </c>
      <c r="Q847" s="2" t="s">
        <v>694</v>
      </c>
      <c r="R847" s="2" t="s">
        <v>699</v>
      </c>
    </row>
    <row r="848" spans="1:18">
      <c r="A848" s="2" t="s">
        <v>762</v>
      </c>
      <c r="B848" s="2" t="s">
        <v>18</v>
      </c>
      <c r="C848" s="2" t="s">
        <v>34</v>
      </c>
      <c r="D848" s="2">
        <v>282.36</v>
      </c>
      <c r="F848" s="2">
        <v>651.37</v>
      </c>
      <c r="H848" s="2" t="str">
        <f t="shared" si="26"/>
        <v/>
      </c>
      <c r="J848" s="2">
        <f t="shared" si="27"/>
        <v>0</v>
      </c>
      <c r="P848" s="2" t="s">
        <v>293</v>
      </c>
      <c r="Q848" s="2" t="s">
        <v>694</v>
      </c>
      <c r="R848" s="2" t="s">
        <v>699</v>
      </c>
    </row>
    <row r="849" spans="1:18">
      <c r="A849" s="2" t="s">
        <v>762</v>
      </c>
      <c r="B849" s="2" t="s">
        <v>18</v>
      </c>
      <c r="C849" s="2" t="s">
        <v>294</v>
      </c>
      <c r="F849" s="2">
        <v>1155.27</v>
      </c>
      <c r="H849" s="2" t="str">
        <f t="shared" si="26"/>
        <v/>
      </c>
      <c r="J849" s="2">
        <f t="shared" si="27"/>
        <v>0</v>
      </c>
      <c r="P849" s="2" t="s">
        <v>771</v>
      </c>
      <c r="Q849" s="2" t="s">
        <v>694</v>
      </c>
      <c r="R849" s="2" t="s">
        <v>699</v>
      </c>
    </row>
    <row r="850" spans="1:18">
      <c r="A850" s="2" t="s">
        <v>762</v>
      </c>
      <c r="B850" s="2" t="s">
        <v>36</v>
      </c>
      <c r="C850" s="2" t="s">
        <v>41</v>
      </c>
      <c r="D850" s="2">
        <v>48215.58</v>
      </c>
      <c r="E850" s="2">
        <v>57593</v>
      </c>
      <c r="F850" s="2">
        <v>57054.69</v>
      </c>
      <c r="G850" s="2">
        <v>59794</v>
      </c>
      <c r="H850" s="2" t="str">
        <f t="shared" si="26"/>
        <v/>
      </c>
      <c r="J850" s="2">
        <f t="shared" si="27"/>
        <v>59794</v>
      </c>
      <c r="K850" s="2">
        <v>59794</v>
      </c>
      <c r="L850" s="2">
        <v>59794</v>
      </c>
      <c r="M850" s="2">
        <v>59794</v>
      </c>
      <c r="N850" s="2">
        <v>59794</v>
      </c>
      <c r="O850" s="2">
        <v>59794</v>
      </c>
      <c r="P850" s="2" t="s">
        <v>20</v>
      </c>
      <c r="Q850" s="2" t="s">
        <v>694</v>
      </c>
      <c r="R850" s="2" t="s">
        <v>699</v>
      </c>
    </row>
    <row r="851" spans="1:18">
      <c r="A851" s="2" t="s">
        <v>762</v>
      </c>
      <c r="B851" s="2" t="s">
        <v>42</v>
      </c>
      <c r="C851" s="2" t="s">
        <v>43</v>
      </c>
      <c r="D851" s="2">
        <v>2110.5100000000002</v>
      </c>
      <c r="E851" s="2">
        <v>1500</v>
      </c>
      <c r="F851" s="2">
        <v>851.96</v>
      </c>
      <c r="G851" s="2">
        <v>1500</v>
      </c>
      <c r="H851" s="2" t="str">
        <f t="shared" si="26"/>
        <v/>
      </c>
      <c r="J851" s="2">
        <f t="shared" si="27"/>
        <v>1500</v>
      </c>
      <c r="K851" s="2">
        <v>1500</v>
      </c>
      <c r="L851" s="2">
        <v>1500</v>
      </c>
      <c r="M851" s="2">
        <v>1500</v>
      </c>
      <c r="N851" s="2">
        <v>1500</v>
      </c>
      <c r="O851" s="2">
        <v>1500</v>
      </c>
      <c r="P851" s="2" t="s">
        <v>772</v>
      </c>
      <c r="Q851" s="2" t="s">
        <v>694</v>
      </c>
      <c r="R851" s="2" t="s">
        <v>699</v>
      </c>
    </row>
    <row r="852" spans="1:18">
      <c r="A852" s="2" t="s">
        <v>762</v>
      </c>
      <c r="B852" s="2" t="s">
        <v>42</v>
      </c>
      <c r="C852" s="2" t="s">
        <v>439</v>
      </c>
      <c r="D852" s="2">
        <v>3117.38</v>
      </c>
      <c r="E852" s="2">
        <v>3500</v>
      </c>
      <c r="F852" s="2">
        <v>4218.01</v>
      </c>
      <c r="G852" s="2">
        <v>3500</v>
      </c>
      <c r="H852" s="2" t="str">
        <f t="shared" si="26"/>
        <v/>
      </c>
      <c r="J852" s="2">
        <f t="shared" si="27"/>
        <v>3500</v>
      </c>
      <c r="K852" s="2">
        <v>3500</v>
      </c>
      <c r="L852" s="2">
        <v>3500</v>
      </c>
      <c r="M852" s="2">
        <v>3500</v>
      </c>
      <c r="N852" s="2">
        <v>3500</v>
      </c>
      <c r="O852" s="2">
        <v>3500</v>
      </c>
      <c r="P852" s="2" t="s">
        <v>773</v>
      </c>
      <c r="Q852" s="2" t="s">
        <v>694</v>
      </c>
      <c r="R852" s="2" t="s">
        <v>699</v>
      </c>
    </row>
    <row r="853" spans="1:18">
      <c r="A853" s="2" t="s">
        <v>762</v>
      </c>
      <c r="B853" s="2" t="s">
        <v>42</v>
      </c>
      <c r="C853" s="2" t="s">
        <v>297</v>
      </c>
      <c r="D853" s="2">
        <v>246.97</v>
      </c>
      <c r="E853" s="2">
        <v>300</v>
      </c>
      <c r="F853" s="2">
        <v>75.41</v>
      </c>
      <c r="G853" s="2">
        <v>300</v>
      </c>
      <c r="H853" s="2" t="str">
        <f t="shared" si="26"/>
        <v/>
      </c>
      <c r="J853" s="2">
        <f t="shared" si="27"/>
        <v>300</v>
      </c>
      <c r="K853" s="2">
        <v>300</v>
      </c>
      <c r="L853" s="2">
        <v>300</v>
      </c>
      <c r="M853" s="2">
        <v>300</v>
      </c>
      <c r="N853" s="2">
        <v>300</v>
      </c>
      <c r="O853" s="2">
        <v>300</v>
      </c>
      <c r="P853" s="2" t="s">
        <v>774</v>
      </c>
      <c r="Q853" s="2" t="s">
        <v>694</v>
      </c>
      <c r="R853" s="2" t="s">
        <v>699</v>
      </c>
    </row>
    <row r="854" spans="1:18">
      <c r="A854" s="2" t="s">
        <v>762</v>
      </c>
      <c r="B854" s="2" t="s">
        <v>42</v>
      </c>
      <c r="C854" s="2" t="s">
        <v>186</v>
      </c>
      <c r="D854" s="2">
        <v>5387.79</v>
      </c>
      <c r="E854" s="2">
        <v>6300</v>
      </c>
      <c r="F854" s="2">
        <v>4460.8</v>
      </c>
      <c r="G854" s="2">
        <v>3700</v>
      </c>
      <c r="H854" s="2" t="str">
        <f t="shared" si="26"/>
        <v/>
      </c>
      <c r="J854" s="2">
        <f t="shared" si="27"/>
        <v>3700</v>
      </c>
      <c r="K854" s="2">
        <v>3700</v>
      </c>
      <c r="L854" s="2">
        <v>3700</v>
      </c>
      <c r="M854" s="2">
        <v>3700</v>
      </c>
      <c r="N854" s="2">
        <v>3700</v>
      </c>
      <c r="O854" s="2">
        <v>3700</v>
      </c>
      <c r="P854" s="2" t="s">
        <v>775</v>
      </c>
      <c r="Q854" s="2" t="s">
        <v>694</v>
      </c>
      <c r="R854" s="2" t="s">
        <v>699</v>
      </c>
    </row>
    <row r="855" spans="1:18">
      <c r="A855" s="2" t="s">
        <v>762</v>
      </c>
      <c r="B855" s="2" t="s">
        <v>42</v>
      </c>
      <c r="C855" s="2" t="s">
        <v>188</v>
      </c>
      <c r="D855" s="2">
        <v>4573.74</v>
      </c>
      <c r="E855" s="2">
        <v>6400</v>
      </c>
      <c r="F855" s="2">
        <v>4119.7299999999996</v>
      </c>
      <c r="G855" s="2">
        <v>6400</v>
      </c>
      <c r="H855" s="2" t="str">
        <f t="shared" si="26"/>
        <v>W</v>
      </c>
      <c r="J855" s="2">
        <f t="shared" si="27"/>
        <v>6400</v>
      </c>
      <c r="K855" s="2">
        <v>6400</v>
      </c>
      <c r="L855" s="2">
        <v>6400</v>
      </c>
      <c r="M855" s="2">
        <v>6400</v>
      </c>
      <c r="N855" s="2">
        <v>6400</v>
      </c>
      <c r="O855" s="2">
        <v>6400</v>
      </c>
      <c r="P855" s="2" t="s">
        <v>776</v>
      </c>
      <c r="Q855" s="2" t="s">
        <v>694</v>
      </c>
      <c r="R855" s="2" t="s">
        <v>699</v>
      </c>
    </row>
    <row r="856" spans="1:18">
      <c r="A856" s="2" t="s">
        <v>762</v>
      </c>
      <c r="B856" s="2" t="s">
        <v>42</v>
      </c>
      <c r="C856" s="2" t="s">
        <v>190</v>
      </c>
      <c r="D856" s="2">
        <v>1495.11</v>
      </c>
      <c r="E856" s="2">
        <v>2400</v>
      </c>
      <c r="F856" s="2">
        <v>973.15</v>
      </c>
      <c r="G856" s="2">
        <v>2800</v>
      </c>
      <c r="H856" s="2" t="str">
        <f t="shared" si="26"/>
        <v/>
      </c>
      <c r="J856" s="2">
        <f t="shared" si="27"/>
        <v>2800</v>
      </c>
      <c r="K856" s="2">
        <v>2800</v>
      </c>
      <c r="L856" s="2">
        <v>2800</v>
      </c>
      <c r="M856" s="2">
        <v>2800</v>
      </c>
      <c r="N856" s="2">
        <v>2800</v>
      </c>
      <c r="O856" s="2">
        <v>2800</v>
      </c>
      <c r="P856" s="2" t="s">
        <v>302</v>
      </c>
      <c r="Q856" s="2" t="s">
        <v>694</v>
      </c>
      <c r="R856" s="2" t="s">
        <v>699</v>
      </c>
    </row>
    <row r="857" spans="1:18">
      <c r="A857" s="2" t="s">
        <v>762</v>
      </c>
      <c r="B857" s="2" t="s">
        <v>42</v>
      </c>
      <c r="C857" s="2" t="s">
        <v>192</v>
      </c>
      <c r="D857" s="2">
        <v>2036.88</v>
      </c>
      <c r="E857" s="2">
        <v>2850</v>
      </c>
      <c r="F857" s="2">
        <v>771.68</v>
      </c>
      <c r="G857" s="2">
        <v>2900</v>
      </c>
      <c r="H857" s="2" t="str">
        <f t="shared" si="26"/>
        <v/>
      </c>
      <c r="J857" s="2">
        <f t="shared" si="27"/>
        <v>2900</v>
      </c>
      <c r="K857" s="2">
        <v>2900</v>
      </c>
      <c r="L857" s="2">
        <v>2900</v>
      </c>
      <c r="M857" s="2">
        <v>2900</v>
      </c>
      <c r="N857" s="2">
        <v>2900</v>
      </c>
      <c r="O857" s="2">
        <v>2900</v>
      </c>
      <c r="P857" s="2" t="s">
        <v>302</v>
      </c>
      <c r="Q857" s="2" t="s">
        <v>694</v>
      </c>
      <c r="R857" s="2" t="s">
        <v>699</v>
      </c>
    </row>
    <row r="858" spans="1:18">
      <c r="A858" s="2" t="s">
        <v>762</v>
      </c>
      <c r="B858" s="2" t="s">
        <v>42</v>
      </c>
      <c r="C858" s="2" t="s">
        <v>193</v>
      </c>
      <c r="D858" s="2">
        <v>2443.92</v>
      </c>
      <c r="E858" s="2">
        <v>700</v>
      </c>
      <c r="F858" s="2">
        <v>107.95</v>
      </c>
      <c r="G858" s="2">
        <v>4635</v>
      </c>
      <c r="H858" s="2" t="str">
        <f t="shared" si="26"/>
        <v/>
      </c>
      <c r="J858" s="2">
        <f t="shared" si="27"/>
        <v>4635</v>
      </c>
      <c r="P858" s="2" t="s">
        <v>777</v>
      </c>
      <c r="Q858" s="2" t="s">
        <v>694</v>
      </c>
      <c r="R858" s="2" t="s">
        <v>699</v>
      </c>
    </row>
    <row r="859" spans="1:18">
      <c r="A859" s="2" t="s">
        <v>762</v>
      </c>
      <c r="B859" s="2" t="s">
        <v>42</v>
      </c>
      <c r="C859" s="2" t="s">
        <v>195</v>
      </c>
      <c r="D859" s="2">
        <v>1979.94</v>
      </c>
      <c r="E859" s="2">
        <v>1500</v>
      </c>
      <c r="F859" s="2">
        <v>3735.48</v>
      </c>
      <c r="G859" s="2">
        <v>1500</v>
      </c>
      <c r="H859" s="2" t="str">
        <f t="shared" si="26"/>
        <v/>
      </c>
      <c r="J859" s="2">
        <f t="shared" si="27"/>
        <v>1500</v>
      </c>
      <c r="K859" s="2">
        <v>1500</v>
      </c>
      <c r="L859" s="2">
        <v>1500</v>
      </c>
      <c r="M859" s="2">
        <v>1500</v>
      </c>
      <c r="N859" s="2">
        <v>1500</v>
      </c>
      <c r="O859" s="2">
        <v>1500</v>
      </c>
      <c r="P859" s="2" t="s">
        <v>778</v>
      </c>
      <c r="Q859" s="2" t="s">
        <v>694</v>
      </c>
      <c r="R859" s="2" t="s">
        <v>699</v>
      </c>
    </row>
    <row r="860" spans="1:18">
      <c r="A860" s="2" t="s">
        <v>762</v>
      </c>
      <c r="B860" s="2" t="s">
        <v>42</v>
      </c>
      <c r="C860" s="2" t="s">
        <v>45</v>
      </c>
      <c r="D860" s="2">
        <v>477.84</v>
      </c>
      <c r="E860" s="2">
        <v>450</v>
      </c>
      <c r="F860" s="2">
        <v>125.66</v>
      </c>
      <c r="G860" s="2">
        <v>8000</v>
      </c>
      <c r="H860" s="2" t="str">
        <f t="shared" si="26"/>
        <v>W</v>
      </c>
      <c r="J860" s="2">
        <f t="shared" si="27"/>
        <v>8000</v>
      </c>
      <c r="P860" s="2" t="s">
        <v>779</v>
      </c>
      <c r="Q860" s="2" t="s">
        <v>694</v>
      </c>
      <c r="R860" s="2" t="s">
        <v>699</v>
      </c>
    </row>
    <row r="861" spans="1:18">
      <c r="A861" s="2" t="s">
        <v>762</v>
      </c>
      <c r="B861" s="2" t="s">
        <v>42</v>
      </c>
      <c r="C861" s="2" t="s">
        <v>308</v>
      </c>
      <c r="D861" s="2">
        <v>234.19</v>
      </c>
      <c r="E861" s="2">
        <v>250</v>
      </c>
      <c r="G861" s="2">
        <v>250</v>
      </c>
      <c r="H861" s="2" t="str">
        <f t="shared" si="26"/>
        <v/>
      </c>
      <c r="J861" s="2">
        <f t="shared" si="27"/>
        <v>250</v>
      </c>
      <c r="K861" s="2">
        <v>250</v>
      </c>
      <c r="L861" s="2">
        <v>250</v>
      </c>
      <c r="M861" s="2">
        <v>250</v>
      </c>
      <c r="N861" s="2">
        <v>250</v>
      </c>
      <c r="O861" s="2">
        <v>250</v>
      </c>
      <c r="P861" s="2" t="s">
        <v>780</v>
      </c>
      <c r="Q861" s="2" t="s">
        <v>694</v>
      </c>
      <c r="R861" s="2" t="s">
        <v>699</v>
      </c>
    </row>
    <row r="862" spans="1:18">
      <c r="A862" s="2" t="s">
        <v>762</v>
      </c>
      <c r="B862" s="2" t="s">
        <v>42</v>
      </c>
      <c r="C862" s="2" t="s">
        <v>198</v>
      </c>
      <c r="D862" s="2">
        <v>589.65</v>
      </c>
      <c r="E862" s="2">
        <v>1000</v>
      </c>
      <c r="F862" s="2">
        <v>1251.55</v>
      </c>
      <c r="G862" s="2">
        <v>1000</v>
      </c>
      <c r="H862" s="2" t="str">
        <f t="shared" si="26"/>
        <v/>
      </c>
      <c r="J862" s="2">
        <f t="shared" si="27"/>
        <v>1000</v>
      </c>
      <c r="K862" s="2">
        <v>1000</v>
      </c>
      <c r="L862" s="2">
        <v>1000</v>
      </c>
      <c r="M862" s="2">
        <v>1000</v>
      </c>
      <c r="N862" s="2">
        <v>1000</v>
      </c>
      <c r="O862" s="2">
        <v>1000</v>
      </c>
      <c r="P862" s="2" t="s">
        <v>781</v>
      </c>
      <c r="Q862" s="2" t="s">
        <v>694</v>
      </c>
      <c r="R862" s="2" t="s">
        <v>699</v>
      </c>
    </row>
    <row r="863" spans="1:18">
      <c r="A863" s="2" t="s">
        <v>762</v>
      </c>
      <c r="B863" s="2" t="s">
        <v>42</v>
      </c>
      <c r="C863" s="2" t="s">
        <v>97</v>
      </c>
      <c r="D863" s="2">
        <v>550.73</v>
      </c>
      <c r="E863" s="2">
        <v>900</v>
      </c>
      <c r="F863" s="2">
        <v>533.36</v>
      </c>
      <c r="G863" s="2">
        <v>800</v>
      </c>
      <c r="H863" s="2" t="str">
        <f t="shared" si="26"/>
        <v/>
      </c>
      <c r="J863" s="2">
        <f t="shared" si="27"/>
        <v>800</v>
      </c>
      <c r="K863" s="2">
        <v>800</v>
      </c>
      <c r="L863" s="2">
        <v>800</v>
      </c>
      <c r="M863" s="2">
        <v>800</v>
      </c>
      <c r="N863" s="2">
        <v>800</v>
      </c>
      <c r="O863" s="2">
        <v>800</v>
      </c>
      <c r="P863" s="2" t="s">
        <v>782</v>
      </c>
      <c r="Q863" s="2" t="s">
        <v>694</v>
      </c>
      <c r="R863" s="2" t="s">
        <v>699</v>
      </c>
    </row>
    <row r="864" spans="1:18">
      <c r="A864" s="2" t="s">
        <v>762</v>
      </c>
      <c r="B864" s="2" t="s">
        <v>42</v>
      </c>
      <c r="C864" s="2" t="s">
        <v>312</v>
      </c>
      <c r="D864" s="2">
        <v>2256.16</v>
      </c>
      <c r="E864" s="2">
        <v>5600</v>
      </c>
      <c r="F864" s="2">
        <v>5207.5600000000004</v>
      </c>
      <c r="G864" s="2">
        <v>5600</v>
      </c>
      <c r="H864" s="2" t="str">
        <f t="shared" si="26"/>
        <v/>
      </c>
      <c r="J864" s="2">
        <f t="shared" si="27"/>
        <v>5600</v>
      </c>
      <c r="K864" s="2">
        <v>5600</v>
      </c>
      <c r="L864" s="2">
        <v>5600</v>
      </c>
      <c r="M864" s="2">
        <v>5600</v>
      </c>
      <c r="N864" s="2">
        <v>5600</v>
      </c>
      <c r="O864" s="2">
        <v>5600</v>
      </c>
      <c r="P864" s="2" t="s">
        <v>783</v>
      </c>
      <c r="Q864" s="2" t="s">
        <v>694</v>
      </c>
      <c r="R864" s="2" t="s">
        <v>699</v>
      </c>
    </row>
    <row r="865" spans="1:18">
      <c r="A865" s="2" t="s">
        <v>762</v>
      </c>
      <c r="B865" s="2" t="s">
        <v>42</v>
      </c>
      <c r="C865" s="2" t="s">
        <v>728</v>
      </c>
      <c r="F865" s="2">
        <v>177.91</v>
      </c>
      <c r="H865" s="2" t="str">
        <f t="shared" si="26"/>
        <v/>
      </c>
      <c r="J865" s="2">
        <f t="shared" si="27"/>
        <v>0</v>
      </c>
      <c r="P865" s="2" t="s">
        <v>784</v>
      </c>
      <c r="Q865" s="2" t="s">
        <v>694</v>
      </c>
      <c r="R865" s="2" t="s">
        <v>699</v>
      </c>
    </row>
    <row r="866" spans="1:18">
      <c r="A866" s="2" t="s">
        <v>762</v>
      </c>
      <c r="B866" s="2" t="s">
        <v>42</v>
      </c>
      <c r="C866" s="2" t="s">
        <v>201</v>
      </c>
      <c r="D866" s="2">
        <v>2874.16</v>
      </c>
      <c r="E866" s="2">
        <v>5700</v>
      </c>
      <c r="F866" s="2">
        <v>1001.26</v>
      </c>
      <c r="G866" s="2">
        <v>31700</v>
      </c>
      <c r="H866" s="2" t="str">
        <f t="shared" si="26"/>
        <v>W</v>
      </c>
      <c r="J866" s="2">
        <f t="shared" si="27"/>
        <v>31700</v>
      </c>
      <c r="K866" s="2">
        <v>1500</v>
      </c>
      <c r="L866" s="2">
        <v>1500</v>
      </c>
      <c r="M866" s="2">
        <v>1500</v>
      </c>
      <c r="N866" s="2">
        <v>1500</v>
      </c>
      <c r="O866" s="2">
        <v>1500</v>
      </c>
      <c r="P866" s="2" t="s">
        <v>785</v>
      </c>
      <c r="Q866" s="2" t="s">
        <v>694</v>
      </c>
      <c r="R866" s="2" t="s">
        <v>699</v>
      </c>
    </row>
    <row r="867" spans="1:18">
      <c r="A867" s="2" t="s">
        <v>762</v>
      </c>
      <c r="B867" s="2" t="s">
        <v>42</v>
      </c>
      <c r="C867" s="2" t="s">
        <v>316</v>
      </c>
      <c r="D867" s="2">
        <v>1313.82</v>
      </c>
      <c r="E867" s="2">
        <v>2450</v>
      </c>
      <c r="F867" s="2">
        <v>164.88</v>
      </c>
      <c r="G867" s="2">
        <v>500</v>
      </c>
      <c r="H867" s="2" t="str">
        <f t="shared" si="26"/>
        <v/>
      </c>
      <c r="J867" s="2">
        <f t="shared" si="27"/>
        <v>500</v>
      </c>
      <c r="K867" s="2">
        <v>500</v>
      </c>
      <c r="L867" s="2">
        <v>500</v>
      </c>
      <c r="M867" s="2">
        <v>500</v>
      </c>
      <c r="N867" s="2">
        <v>500</v>
      </c>
      <c r="O867" s="2">
        <v>500</v>
      </c>
      <c r="P867" s="2" t="s">
        <v>786</v>
      </c>
      <c r="Q867" s="2" t="s">
        <v>694</v>
      </c>
      <c r="R867" s="2" t="s">
        <v>699</v>
      </c>
    </row>
    <row r="868" spans="1:18">
      <c r="A868" s="2" t="s">
        <v>762</v>
      </c>
      <c r="B868" s="2" t="s">
        <v>42</v>
      </c>
      <c r="C868" s="2" t="s">
        <v>205</v>
      </c>
      <c r="D868" s="2">
        <v>148.75</v>
      </c>
      <c r="E868" s="2">
        <v>300</v>
      </c>
      <c r="F868" s="2">
        <v>850.42</v>
      </c>
      <c r="G868" s="2">
        <v>500</v>
      </c>
      <c r="H868" s="2" t="str">
        <f t="shared" si="26"/>
        <v/>
      </c>
      <c r="J868" s="2">
        <f t="shared" si="27"/>
        <v>500</v>
      </c>
      <c r="K868" s="2">
        <v>500</v>
      </c>
      <c r="L868" s="2">
        <v>150</v>
      </c>
      <c r="M868" s="2">
        <v>150</v>
      </c>
      <c r="N868" s="2">
        <v>150</v>
      </c>
      <c r="O868" s="2">
        <v>150</v>
      </c>
      <c r="P868" s="2" t="s">
        <v>787</v>
      </c>
      <c r="Q868" s="2" t="s">
        <v>694</v>
      </c>
      <c r="R868" s="2" t="s">
        <v>699</v>
      </c>
    </row>
    <row r="869" spans="1:18">
      <c r="A869" s="2" t="s">
        <v>762</v>
      </c>
      <c r="B869" s="2" t="s">
        <v>42</v>
      </c>
      <c r="C869" s="2" t="s">
        <v>124</v>
      </c>
      <c r="D869" s="2">
        <v>311.54000000000002</v>
      </c>
      <c r="E869" s="2">
        <v>400</v>
      </c>
      <c r="F869" s="2">
        <v>687.82</v>
      </c>
      <c r="G869" s="2">
        <v>620</v>
      </c>
      <c r="H869" s="2" t="str">
        <f t="shared" si="26"/>
        <v/>
      </c>
      <c r="J869" s="2">
        <f t="shared" si="27"/>
        <v>620</v>
      </c>
      <c r="K869" s="2">
        <v>500</v>
      </c>
      <c r="L869" s="2">
        <v>620</v>
      </c>
      <c r="M869" s="2">
        <v>500</v>
      </c>
      <c r="N869" s="2">
        <v>620</v>
      </c>
      <c r="O869" s="2">
        <v>500</v>
      </c>
      <c r="P869" s="2" t="s">
        <v>788</v>
      </c>
      <c r="Q869" s="2" t="s">
        <v>694</v>
      </c>
      <c r="R869" s="2" t="s">
        <v>699</v>
      </c>
    </row>
    <row r="870" spans="1:18">
      <c r="A870" s="2" t="s">
        <v>762</v>
      </c>
      <c r="B870" s="2" t="s">
        <v>42</v>
      </c>
      <c r="C870" s="2" t="s">
        <v>126</v>
      </c>
      <c r="D870" s="2">
        <v>1079.57</v>
      </c>
      <c r="F870" s="2">
        <v>695.91</v>
      </c>
      <c r="G870" s="2">
        <v>700</v>
      </c>
      <c r="H870" s="2" t="str">
        <f t="shared" si="26"/>
        <v/>
      </c>
      <c r="J870" s="2">
        <f t="shared" si="27"/>
        <v>700</v>
      </c>
      <c r="K870" s="2">
        <v>700</v>
      </c>
      <c r="L870" s="2">
        <v>700</v>
      </c>
      <c r="M870" s="2">
        <v>700</v>
      </c>
      <c r="N870" s="2">
        <v>700</v>
      </c>
      <c r="O870" s="2">
        <v>700</v>
      </c>
      <c r="P870" s="2" t="s">
        <v>789</v>
      </c>
      <c r="Q870" s="2" t="s">
        <v>694</v>
      </c>
      <c r="R870" s="2" t="s">
        <v>699</v>
      </c>
    </row>
    <row r="871" spans="1:18">
      <c r="A871" s="2" t="s">
        <v>762</v>
      </c>
      <c r="B871" s="2" t="s">
        <v>42</v>
      </c>
      <c r="C871" s="2" t="s">
        <v>208</v>
      </c>
      <c r="D871" s="2">
        <v>2523.36</v>
      </c>
      <c r="E871" s="2">
        <v>2850</v>
      </c>
      <c r="F871" s="2">
        <v>2810.4</v>
      </c>
      <c r="G871" s="2">
        <v>2850</v>
      </c>
      <c r="H871" s="2" t="str">
        <f t="shared" si="26"/>
        <v/>
      </c>
      <c r="J871" s="2">
        <f t="shared" si="27"/>
        <v>2850</v>
      </c>
      <c r="K871" s="2">
        <v>2850</v>
      </c>
      <c r="L871" s="2">
        <v>2850</v>
      </c>
      <c r="M871" s="2">
        <v>2850</v>
      </c>
      <c r="N871" s="2">
        <v>2850</v>
      </c>
      <c r="O871" s="2">
        <v>2850</v>
      </c>
      <c r="P871" s="2" t="s">
        <v>302</v>
      </c>
      <c r="Q871" s="2" t="s">
        <v>694</v>
      </c>
      <c r="R871" s="2" t="s">
        <v>699</v>
      </c>
    </row>
    <row r="872" spans="1:18">
      <c r="A872" s="2" t="s">
        <v>762</v>
      </c>
      <c r="B872" s="2" t="s">
        <v>42</v>
      </c>
      <c r="C872" s="2" t="s">
        <v>210</v>
      </c>
      <c r="D872" s="2">
        <v>37073.96</v>
      </c>
      <c r="E872" s="2">
        <v>41000</v>
      </c>
      <c r="F872" s="2">
        <v>42075.29</v>
      </c>
      <c r="G872" s="2">
        <v>43600</v>
      </c>
      <c r="H872" s="2" t="str">
        <f t="shared" si="26"/>
        <v/>
      </c>
      <c r="J872" s="2">
        <f t="shared" si="27"/>
        <v>43600</v>
      </c>
      <c r="K872" s="2">
        <v>43600</v>
      </c>
      <c r="L872" s="2">
        <v>43600</v>
      </c>
      <c r="M872" s="2">
        <v>43600</v>
      </c>
      <c r="N872" s="2">
        <v>43600</v>
      </c>
      <c r="O872" s="2">
        <v>43600</v>
      </c>
      <c r="P872" s="2" t="s">
        <v>790</v>
      </c>
      <c r="Q872" s="2" t="s">
        <v>694</v>
      </c>
      <c r="R872" s="2" t="s">
        <v>699</v>
      </c>
    </row>
    <row r="873" spans="1:18">
      <c r="A873" s="2" t="s">
        <v>762</v>
      </c>
      <c r="B873" s="2" t="s">
        <v>42</v>
      </c>
      <c r="C873" s="2" t="s">
        <v>128</v>
      </c>
      <c r="D873" s="2">
        <v>1847.39</v>
      </c>
      <c r="E873" s="2">
        <v>800</v>
      </c>
      <c r="F873" s="2">
        <v>309</v>
      </c>
      <c r="G873" s="2">
        <v>1100</v>
      </c>
      <c r="H873" s="2" t="str">
        <f t="shared" si="26"/>
        <v/>
      </c>
      <c r="J873" s="2">
        <f t="shared" si="27"/>
        <v>1100</v>
      </c>
      <c r="K873" s="2">
        <v>1100</v>
      </c>
      <c r="L873" s="2">
        <v>1100</v>
      </c>
      <c r="M873" s="2">
        <v>1100</v>
      </c>
      <c r="N873" s="2">
        <v>1100</v>
      </c>
      <c r="O873" s="2">
        <v>1100</v>
      </c>
      <c r="P873" s="2" t="s">
        <v>791</v>
      </c>
      <c r="Q873" s="2" t="s">
        <v>694</v>
      </c>
      <c r="R873" s="2" t="s">
        <v>699</v>
      </c>
    </row>
    <row r="874" spans="1:18">
      <c r="A874" s="2" t="s">
        <v>762</v>
      </c>
      <c r="B874" s="2" t="s">
        <v>42</v>
      </c>
      <c r="C874" s="2" t="s">
        <v>130</v>
      </c>
      <c r="D874" s="2">
        <v>473.36</v>
      </c>
      <c r="E874" s="2">
        <v>600</v>
      </c>
      <c r="F874" s="2">
        <v>473.36</v>
      </c>
      <c r="G874" s="2">
        <v>600</v>
      </c>
      <c r="H874" s="2" t="str">
        <f t="shared" si="26"/>
        <v/>
      </c>
      <c r="J874" s="2">
        <f t="shared" si="27"/>
        <v>600</v>
      </c>
      <c r="K874" s="2">
        <v>600</v>
      </c>
      <c r="L874" s="2">
        <v>600</v>
      </c>
      <c r="M874" s="2">
        <v>600</v>
      </c>
      <c r="N874" s="2">
        <v>600</v>
      </c>
      <c r="O874" s="2">
        <v>600</v>
      </c>
      <c r="P874" s="2" t="s">
        <v>792</v>
      </c>
      <c r="Q874" s="2" t="s">
        <v>694</v>
      </c>
      <c r="R874" s="2" t="s">
        <v>699</v>
      </c>
    </row>
    <row r="875" spans="1:18">
      <c r="A875" s="2" t="s">
        <v>762</v>
      </c>
      <c r="B875" s="2" t="s">
        <v>42</v>
      </c>
      <c r="C875" s="2" t="s">
        <v>46</v>
      </c>
      <c r="D875" s="2">
        <v>799.68</v>
      </c>
      <c r="E875" s="2">
        <v>800</v>
      </c>
      <c r="F875" s="2">
        <v>799.68</v>
      </c>
      <c r="G875" s="2">
        <v>800</v>
      </c>
      <c r="H875" s="2" t="str">
        <f t="shared" si="26"/>
        <v/>
      </c>
      <c r="J875" s="2">
        <f t="shared" si="27"/>
        <v>800</v>
      </c>
      <c r="K875" s="2">
        <v>800</v>
      </c>
      <c r="L875" s="2">
        <v>800</v>
      </c>
      <c r="M875" s="2">
        <v>800</v>
      </c>
      <c r="N875" s="2">
        <v>800</v>
      </c>
      <c r="O875" s="2">
        <v>800</v>
      </c>
      <c r="P875" s="2" t="s">
        <v>793</v>
      </c>
      <c r="Q875" s="2" t="s">
        <v>694</v>
      </c>
      <c r="R875" s="2" t="s">
        <v>699</v>
      </c>
    </row>
    <row r="876" spans="1:18">
      <c r="A876" s="2" t="s">
        <v>762</v>
      </c>
      <c r="B876" s="2" t="s">
        <v>42</v>
      </c>
      <c r="C876" s="2" t="s">
        <v>132</v>
      </c>
      <c r="D876" s="2">
        <v>88.44</v>
      </c>
      <c r="E876" s="2">
        <v>90</v>
      </c>
      <c r="F876" s="2">
        <v>88.44</v>
      </c>
      <c r="G876" s="2">
        <v>90</v>
      </c>
      <c r="H876" s="2" t="str">
        <f t="shared" si="26"/>
        <v/>
      </c>
      <c r="J876" s="2">
        <f t="shared" si="27"/>
        <v>90</v>
      </c>
      <c r="K876" s="2">
        <v>90</v>
      </c>
      <c r="L876" s="2">
        <v>90</v>
      </c>
      <c r="M876" s="2">
        <v>90</v>
      </c>
      <c r="N876" s="2">
        <v>90</v>
      </c>
      <c r="O876" s="2">
        <v>90</v>
      </c>
      <c r="P876" s="2" t="s">
        <v>741</v>
      </c>
      <c r="Q876" s="2" t="s">
        <v>694</v>
      </c>
      <c r="R876" s="2" t="s">
        <v>699</v>
      </c>
    </row>
    <row r="877" spans="1:18">
      <c r="A877" s="2" t="s">
        <v>762</v>
      </c>
      <c r="B877" s="2" t="s">
        <v>42</v>
      </c>
      <c r="C877" s="2" t="s">
        <v>257</v>
      </c>
      <c r="F877" s="2">
        <v>9.5</v>
      </c>
      <c r="H877" s="2" t="str">
        <f t="shared" si="26"/>
        <v/>
      </c>
      <c r="J877" s="2">
        <f t="shared" si="27"/>
        <v>0</v>
      </c>
      <c r="P877" s="2" t="s">
        <v>794</v>
      </c>
      <c r="Q877" s="2" t="s">
        <v>694</v>
      </c>
      <c r="R877" s="2" t="s">
        <v>699</v>
      </c>
    </row>
    <row r="878" spans="1:18">
      <c r="A878" s="2" t="s">
        <v>762</v>
      </c>
      <c r="B878" s="2" t="s">
        <v>42</v>
      </c>
      <c r="C878" s="2" t="s">
        <v>134</v>
      </c>
      <c r="D878" s="2">
        <v>235.76</v>
      </c>
      <c r="H878" s="2" t="str">
        <f t="shared" si="26"/>
        <v/>
      </c>
      <c r="J878" s="2">
        <f t="shared" si="27"/>
        <v>0</v>
      </c>
      <c r="P878" s="2" t="s">
        <v>795</v>
      </c>
      <c r="Q878" s="2" t="s">
        <v>694</v>
      </c>
      <c r="R878" s="2" t="s">
        <v>699</v>
      </c>
    </row>
    <row r="879" spans="1:18">
      <c r="A879" s="2" t="s">
        <v>762</v>
      </c>
      <c r="B879" s="2" t="s">
        <v>42</v>
      </c>
      <c r="C879" s="2" t="s">
        <v>138</v>
      </c>
      <c r="E879" s="2">
        <v>600</v>
      </c>
      <c r="F879" s="2">
        <v>476</v>
      </c>
      <c r="H879" s="2" t="str">
        <f t="shared" si="26"/>
        <v/>
      </c>
      <c r="J879" s="2">
        <f t="shared" si="27"/>
        <v>0</v>
      </c>
      <c r="P879" s="2" t="s">
        <v>796</v>
      </c>
      <c r="Q879" s="2" t="s">
        <v>694</v>
      </c>
      <c r="R879" s="2" t="s">
        <v>699</v>
      </c>
    </row>
    <row r="880" spans="1:18">
      <c r="A880" s="2" t="s">
        <v>762</v>
      </c>
      <c r="B880" s="2" t="s">
        <v>42</v>
      </c>
      <c r="C880" s="2" t="s">
        <v>81</v>
      </c>
      <c r="D880" s="2">
        <v>704.3</v>
      </c>
      <c r="E880" s="2">
        <v>400</v>
      </c>
      <c r="F880" s="2">
        <v>1071.9100000000001</v>
      </c>
      <c r="G880" s="2">
        <v>700</v>
      </c>
      <c r="H880" s="2" t="str">
        <f t="shared" si="26"/>
        <v/>
      </c>
      <c r="J880" s="2">
        <f t="shared" si="27"/>
        <v>700</v>
      </c>
      <c r="K880" s="2">
        <v>700</v>
      </c>
      <c r="L880" s="2">
        <v>700</v>
      </c>
      <c r="M880" s="2">
        <v>700</v>
      </c>
      <c r="N880" s="2">
        <v>700</v>
      </c>
      <c r="O880" s="2">
        <v>700</v>
      </c>
      <c r="P880" s="2" t="s">
        <v>797</v>
      </c>
      <c r="Q880" s="2" t="s">
        <v>694</v>
      </c>
      <c r="R880" s="2" t="s">
        <v>699</v>
      </c>
    </row>
    <row r="881" spans="1:18">
      <c r="A881" s="2" t="s">
        <v>762</v>
      </c>
      <c r="B881" s="2" t="s">
        <v>42</v>
      </c>
      <c r="C881" s="2" t="s">
        <v>50</v>
      </c>
      <c r="D881" s="2">
        <v>300</v>
      </c>
      <c r="E881" s="2">
        <v>400</v>
      </c>
      <c r="F881" s="2">
        <v>350</v>
      </c>
      <c r="G881" s="2">
        <v>400</v>
      </c>
      <c r="H881" s="2" t="str">
        <f t="shared" si="26"/>
        <v/>
      </c>
      <c r="J881" s="2">
        <f t="shared" si="27"/>
        <v>400</v>
      </c>
      <c r="K881" s="2">
        <v>400</v>
      </c>
      <c r="L881" s="2">
        <v>400</v>
      </c>
      <c r="M881" s="2">
        <v>400</v>
      </c>
      <c r="N881" s="2">
        <v>400</v>
      </c>
      <c r="O881" s="2">
        <v>400</v>
      </c>
      <c r="P881" s="2" t="s">
        <v>296</v>
      </c>
      <c r="Q881" s="2" t="s">
        <v>694</v>
      </c>
      <c r="R881" s="2" t="s">
        <v>699</v>
      </c>
    </row>
    <row r="882" spans="1:18">
      <c r="A882" s="2" t="s">
        <v>762</v>
      </c>
      <c r="B882" s="2" t="s">
        <v>42</v>
      </c>
      <c r="C882" s="2" t="s">
        <v>52</v>
      </c>
      <c r="D882" s="2">
        <v>357</v>
      </c>
      <c r="E882" s="2">
        <v>360</v>
      </c>
      <c r="F882" s="2">
        <v>267.75</v>
      </c>
      <c r="G882" s="2">
        <v>360</v>
      </c>
      <c r="H882" s="2" t="str">
        <f t="shared" si="26"/>
        <v/>
      </c>
      <c r="J882" s="2">
        <f t="shared" si="27"/>
        <v>360</v>
      </c>
      <c r="K882" s="2">
        <v>360</v>
      </c>
      <c r="L882" s="2">
        <v>360</v>
      </c>
      <c r="M882" s="2">
        <v>360</v>
      </c>
      <c r="N882" s="2">
        <v>360</v>
      </c>
      <c r="O882" s="2">
        <v>360</v>
      </c>
      <c r="P882" s="2" t="s">
        <v>798</v>
      </c>
      <c r="Q882" s="2" t="s">
        <v>694</v>
      </c>
      <c r="R882" s="2" t="s">
        <v>699</v>
      </c>
    </row>
    <row r="883" spans="1:18">
      <c r="A883" s="2" t="s">
        <v>762</v>
      </c>
      <c r="B883" s="2" t="s">
        <v>42</v>
      </c>
      <c r="C883" s="2" t="s">
        <v>142</v>
      </c>
      <c r="D883" s="2">
        <v>784.08</v>
      </c>
      <c r="E883" s="2">
        <v>1120</v>
      </c>
      <c r="F883" s="2">
        <v>855.36</v>
      </c>
      <c r="G883" s="2">
        <v>1120</v>
      </c>
      <c r="H883" s="2" t="str">
        <f t="shared" si="26"/>
        <v/>
      </c>
      <c r="J883" s="2">
        <f t="shared" si="27"/>
        <v>1120</v>
      </c>
      <c r="K883" s="2">
        <v>1120</v>
      </c>
      <c r="L883" s="2">
        <v>1120</v>
      </c>
      <c r="M883" s="2">
        <v>1120</v>
      </c>
      <c r="N883" s="2">
        <v>1120</v>
      </c>
      <c r="O883" s="2">
        <v>1120</v>
      </c>
      <c r="P883" s="2" t="s">
        <v>799</v>
      </c>
      <c r="Q883" s="2" t="s">
        <v>694</v>
      </c>
      <c r="R883" s="2" t="s">
        <v>699</v>
      </c>
    </row>
    <row r="884" spans="1:18">
      <c r="A884" s="2" t="s">
        <v>762</v>
      </c>
      <c r="B884" s="2" t="s">
        <v>42</v>
      </c>
      <c r="C884" s="2" t="s">
        <v>54</v>
      </c>
      <c r="D884" s="2">
        <v>26.6</v>
      </c>
      <c r="E884" s="2">
        <v>200</v>
      </c>
      <c r="F884" s="2">
        <v>35</v>
      </c>
      <c r="G884" s="2">
        <v>200</v>
      </c>
      <c r="H884" s="2" t="str">
        <f t="shared" si="26"/>
        <v/>
      </c>
      <c r="J884" s="2">
        <f t="shared" si="27"/>
        <v>200</v>
      </c>
      <c r="K884" s="2">
        <v>200</v>
      </c>
      <c r="L884" s="2">
        <v>200</v>
      </c>
      <c r="M884" s="2">
        <v>200</v>
      </c>
      <c r="N884" s="2">
        <v>200</v>
      </c>
      <c r="O884" s="2">
        <v>200</v>
      </c>
      <c r="P884" s="2" t="s">
        <v>800</v>
      </c>
      <c r="Q884" s="2" t="s">
        <v>694</v>
      </c>
      <c r="R884" s="2" t="s">
        <v>699</v>
      </c>
    </row>
    <row r="885" spans="1:18">
      <c r="A885" s="2" t="s">
        <v>762</v>
      </c>
      <c r="B885" s="2" t="s">
        <v>42</v>
      </c>
      <c r="C885" s="2" t="s">
        <v>144</v>
      </c>
      <c r="D885" s="2">
        <v>208.72</v>
      </c>
      <c r="F885" s="2">
        <v>11.62</v>
      </c>
      <c r="H885" s="2" t="str">
        <f t="shared" si="26"/>
        <v/>
      </c>
      <c r="J885" s="2">
        <f t="shared" si="27"/>
        <v>0</v>
      </c>
      <c r="P885" s="2" t="s">
        <v>801</v>
      </c>
      <c r="Q885" s="2" t="s">
        <v>694</v>
      </c>
      <c r="R885" s="2" t="s">
        <v>699</v>
      </c>
    </row>
    <row r="886" spans="1:18">
      <c r="A886" s="2" t="s">
        <v>762</v>
      </c>
      <c r="B886" s="2" t="s">
        <v>42</v>
      </c>
      <c r="C886" s="2" t="s">
        <v>355</v>
      </c>
      <c r="D886" s="2">
        <v>154.15</v>
      </c>
      <c r="E886" s="2">
        <v>150</v>
      </c>
      <c r="F886" s="2">
        <v>59.18</v>
      </c>
      <c r="G886" s="2">
        <v>150</v>
      </c>
      <c r="H886" s="2" t="str">
        <f t="shared" si="26"/>
        <v/>
      </c>
      <c r="J886" s="2">
        <f t="shared" si="27"/>
        <v>150</v>
      </c>
      <c r="K886" s="2">
        <v>150</v>
      </c>
      <c r="L886" s="2">
        <v>150</v>
      </c>
      <c r="M886" s="2">
        <v>150</v>
      </c>
      <c r="N886" s="2">
        <v>150</v>
      </c>
      <c r="O886" s="2">
        <v>150</v>
      </c>
      <c r="P886" s="2" t="s">
        <v>802</v>
      </c>
      <c r="Q886" s="2" t="s">
        <v>694</v>
      </c>
      <c r="R886" s="2" t="s">
        <v>699</v>
      </c>
    </row>
    <row r="887" spans="1:18">
      <c r="A887" s="2" t="s">
        <v>762</v>
      </c>
      <c r="B887" s="2" t="s">
        <v>42</v>
      </c>
      <c r="C887" s="2" t="s">
        <v>58</v>
      </c>
      <c r="D887" s="2">
        <v>2396.06</v>
      </c>
      <c r="E887" s="2">
        <v>3600</v>
      </c>
      <c r="F887" s="2">
        <v>3158.34</v>
      </c>
      <c r="G887" s="2">
        <v>12400</v>
      </c>
      <c r="H887" s="2" t="str">
        <f t="shared" si="26"/>
        <v>W</v>
      </c>
      <c r="J887" s="2">
        <f t="shared" si="27"/>
        <v>12400</v>
      </c>
      <c r="K887" s="2">
        <v>4000</v>
      </c>
      <c r="L887" s="2">
        <v>4000</v>
      </c>
      <c r="M887" s="2">
        <v>4000</v>
      </c>
      <c r="N887" s="2">
        <v>4000</v>
      </c>
      <c r="O887" s="2">
        <v>4000</v>
      </c>
      <c r="P887" s="2" t="s">
        <v>803</v>
      </c>
      <c r="Q887" s="2" t="s">
        <v>694</v>
      </c>
      <c r="R887" s="2" t="s">
        <v>699</v>
      </c>
    </row>
    <row r="888" spans="1:18">
      <c r="A888" s="2" t="s">
        <v>762</v>
      </c>
      <c r="B888" s="2" t="s">
        <v>42</v>
      </c>
      <c r="C888" s="2" t="s">
        <v>216</v>
      </c>
      <c r="D888" s="2">
        <v>1064.83</v>
      </c>
      <c r="E888" s="2">
        <v>1100</v>
      </c>
      <c r="F888" s="2">
        <v>1209.6099999999999</v>
      </c>
      <c r="G888" s="2">
        <v>1250</v>
      </c>
      <c r="H888" s="2" t="str">
        <f t="shared" si="26"/>
        <v/>
      </c>
      <c r="J888" s="2">
        <f t="shared" si="27"/>
        <v>1250</v>
      </c>
      <c r="K888" s="2">
        <v>1250</v>
      </c>
      <c r="L888" s="2">
        <v>1250</v>
      </c>
      <c r="M888" s="2">
        <v>1250</v>
      </c>
      <c r="N888" s="2">
        <v>1250</v>
      </c>
      <c r="O888" s="2">
        <v>1250</v>
      </c>
      <c r="P888" s="2" t="s">
        <v>217</v>
      </c>
      <c r="Q888" s="2" t="s">
        <v>694</v>
      </c>
      <c r="R888" s="2" t="s">
        <v>699</v>
      </c>
    </row>
    <row r="889" spans="1:18">
      <c r="A889" s="2" t="s">
        <v>762</v>
      </c>
      <c r="B889" s="2" t="s">
        <v>42</v>
      </c>
      <c r="C889" s="2" t="s">
        <v>147</v>
      </c>
      <c r="D889" s="2">
        <v>13.59</v>
      </c>
      <c r="E889" s="2">
        <v>15</v>
      </c>
      <c r="F889" s="2">
        <v>16.27</v>
      </c>
      <c r="G889" s="2">
        <v>20</v>
      </c>
      <c r="H889" s="2" t="str">
        <f t="shared" si="26"/>
        <v/>
      </c>
      <c r="J889" s="2">
        <f t="shared" si="27"/>
        <v>20</v>
      </c>
      <c r="K889" s="2">
        <v>20</v>
      </c>
      <c r="L889" s="2">
        <v>20</v>
      </c>
      <c r="M889" s="2">
        <v>20</v>
      </c>
      <c r="N889" s="2">
        <v>20</v>
      </c>
      <c r="O889" s="2">
        <v>20</v>
      </c>
      <c r="P889" s="2" t="s">
        <v>750</v>
      </c>
      <c r="Q889" s="2" t="s">
        <v>694</v>
      </c>
      <c r="R889" s="2" t="s">
        <v>699</v>
      </c>
    </row>
    <row r="890" spans="1:18">
      <c r="A890" s="2" t="s">
        <v>762</v>
      </c>
      <c r="B890" s="2" t="s">
        <v>42</v>
      </c>
      <c r="C890" s="2" t="s">
        <v>153</v>
      </c>
      <c r="D890" s="2">
        <v>22.8</v>
      </c>
      <c r="H890" s="2" t="str">
        <f t="shared" si="26"/>
        <v/>
      </c>
      <c r="J890" s="2">
        <f t="shared" si="27"/>
        <v>0</v>
      </c>
      <c r="P890" s="2" t="s">
        <v>751</v>
      </c>
      <c r="Q890" s="2" t="s">
        <v>694</v>
      </c>
      <c r="R890" s="2" t="s">
        <v>699</v>
      </c>
    </row>
    <row r="891" spans="1:18">
      <c r="A891" s="2" t="s">
        <v>762</v>
      </c>
      <c r="B891" s="2" t="s">
        <v>60</v>
      </c>
      <c r="C891" s="2" t="s">
        <v>87</v>
      </c>
      <c r="D891" s="2">
        <v>37085</v>
      </c>
      <c r="E891" s="2">
        <v>37085</v>
      </c>
      <c r="F891" s="2">
        <v>37085</v>
      </c>
      <c r="G891" s="2">
        <v>37086</v>
      </c>
      <c r="H891" s="2" t="str">
        <f t="shared" si="26"/>
        <v/>
      </c>
      <c r="J891" s="2">
        <f t="shared" si="27"/>
        <v>37086</v>
      </c>
      <c r="K891" s="2">
        <v>36341</v>
      </c>
      <c r="L891" s="2">
        <v>35303</v>
      </c>
      <c r="M891" s="2">
        <v>35303</v>
      </c>
      <c r="N891" s="2">
        <v>35303</v>
      </c>
      <c r="O891" s="2">
        <v>35303</v>
      </c>
      <c r="P891" s="2" t="s">
        <v>804</v>
      </c>
      <c r="Q891" s="2" t="s">
        <v>694</v>
      </c>
      <c r="R891" s="2" t="s">
        <v>699</v>
      </c>
    </row>
    <row r="892" spans="1:18">
      <c r="A892" s="2" t="s">
        <v>762</v>
      </c>
      <c r="B892" s="2" t="s">
        <v>60</v>
      </c>
      <c r="C892" s="2" t="s">
        <v>335</v>
      </c>
      <c r="D892" s="2">
        <v>2209.84</v>
      </c>
      <c r="E892" s="2">
        <v>2223</v>
      </c>
      <c r="F892" s="2">
        <v>2434</v>
      </c>
      <c r="G892" s="2">
        <v>2643</v>
      </c>
      <c r="H892" s="2" t="str">
        <f t="shared" si="26"/>
        <v/>
      </c>
      <c r="J892" s="2">
        <f t="shared" si="27"/>
        <v>2643</v>
      </c>
      <c r="K892" s="2">
        <v>2608</v>
      </c>
      <c r="L892" s="2">
        <v>2580</v>
      </c>
      <c r="M892" s="2">
        <v>1786</v>
      </c>
      <c r="N892" s="2">
        <v>1062</v>
      </c>
      <c r="O892" s="2">
        <v>1024</v>
      </c>
      <c r="P892" s="2" t="s">
        <v>474</v>
      </c>
      <c r="Q892" s="2" t="s">
        <v>694</v>
      </c>
      <c r="R892" s="2" t="s">
        <v>699</v>
      </c>
    </row>
    <row r="893" spans="1:18">
      <c r="A893" s="2" t="s">
        <v>762</v>
      </c>
      <c r="B893" s="2" t="s">
        <v>60</v>
      </c>
      <c r="C893" s="2" t="s">
        <v>61</v>
      </c>
      <c r="D893" s="2">
        <v>1053</v>
      </c>
      <c r="E893" s="2">
        <v>1109</v>
      </c>
      <c r="F893" s="2">
        <v>1108</v>
      </c>
      <c r="G893" s="2">
        <v>1110</v>
      </c>
      <c r="H893" s="2" t="str">
        <f t="shared" si="26"/>
        <v/>
      </c>
      <c r="J893" s="2">
        <f t="shared" si="27"/>
        <v>1110</v>
      </c>
      <c r="K893" s="2">
        <v>1108</v>
      </c>
      <c r="L893" s="2">
        <v>1110</v>
      </c>
      <c r="M893" s="2">
        <v>399</v>
      </c>
      <c r="N893" s="2">
        <v>400</v>
      </c>
      <c r="O893" s="2">
        <v>401</v>
      </c>
      <c r="P893" s="2" t="s">
        <v>805</v>
      </c>
      <c r="Q893" s="2" t="s">
        <v>694</v>
      </c>
      <c r="R893" s="2" t="s">
        <v>699</v>
      </c>
    </row>
    <row r="894" spans="1:18">
      <c r="A894" s="2" t="s">
        <v>762</v>
      </c>
      <c r="B894" s="2" t="s">
        <v>60</v>
      </c>
      <c r="C894" s="2" t="s">
        <v>246</v>
      </c>
      <c r="D894" s="2">
        <v>2290</v>
      </c>
      <c r="E894" s="2">
        <v>3516</v>
      </c>
      <c r="F894" s="2">
        <v>2838</v>
      </c>
      <c r="G894" s="2">
        <v>4290</v>
      </c>
      <c r="H894" s="2" t="str">
        <f t="shared" si="26"/>
        <v/>
      </c>
      <c r="J894" s="2">
        <f t="shared" si="27"/>
        <v>4290</v>
      </c>
      <c r="K894" s="2">
        <v>6386</v>
      </c>
      <c r="L894" s="2">
        <v>4981</v>
      </c>
      <c r="M894" s="2">
        <v>4620</v>
      </c>
      <c r="N894" s="2">
        <v>3910</v>
      </c>
      <c r="O894" s="2">
        <v>2330</v>
      </c>
      <c r="P894" s="2" t="s">
        <v>806</v>
      </c>
      <c r="Q894" s="2" t="s">
        <v>694</v>
      </c>
      <c r="R894" s="2" t="s">
        <v>699</v>
      </c>
    </row>
    <row r="895" spans="1:18">
      <c r="A895" s="2" t="s">
        <v>762</v>
      </c>
      <c r="B895" s="2" t="s">
        <v>63</v>
      </c>
      <c r="C895" s="2" t="s">
        <v>407</v>
      </c>
      <c r="E895" s="2">
        <v>20700</v>
      </c>
      <c r="G895" s="2">
        <v>5900</v>
      </c>
      <c r="H895" s="2" t="str">
        <f t="shared" si="26"/>
        <v/>
      </c>
      <c r="J895" s="2">
        <f t="shared" si="27"/>
        <v>5900</v>
      </c>
      <c r="K895" s="2">
        <v>5900</v>
      </c>
      <c r="L895" s="2">
        <v>5900</v>
      </c>
      <c r="M895" s="2">
        <v>5900</v>
      </c>
      <c r="N895" s="2">
        <v>5900</v>
      </c>
      <c r="O895" s="2">
        <v>5900</v>
      </c>
      <c r="Q895" s="2" t="s">
        <v>694</v>
      </c>
      <c r="R895" s="2" t="s">
        <v>699</v>
      </c>
    </row>
    <row r="896" spans="1:18">
      <c r="A896" s="2" t="s">
        <v>762</v>
      </c>
      <c r="B896" s="2" t="s">
        <v>159</v>
      </c>
      <c r="C896" s="2" t="s">
        <v>645</v>
      </c>
      <c r="F896" s="2">
        <v>-1655.32</v>
      </c>
      <c r="H896" s="2" t="str">
        <f t="shared" si="26"/>
        <v/>
      </c>
      <c r="J896" s="2">
        <f t="shared" si="27"/>
        <v>0</v>
      </c>
      <c r="P896" s="2" t="s">
        <v>756</v>
      </c>
      <c r="Q896" s="2" t="s">
        <v>694</v>
      </c>
      <c r="R896" s="2" t="s">
        <v>699</v>
      </c>
    </row>
    <row r="897" spans="1:18">
      <c r="A897" s="2" t="s">
        <v>762</v>
      </c>
      <c r="B897" s="2" t="s">
        <v>159</v>
      </c>
      <c r="C897" s="2" t="s">
        <v>160</v>
      </c>
      <c r="D897" s="2">
        <v>-15455.65</v>
      </c>
      <c r="G897" s="2">
        <v>-18350</v>
      </c>
      <c r="H897" s="2" t="str">
        <f t="shared" si="26"/>
        <v/>
      </c>
      <c r="J897" s="2">
        <f t="shared" si="27"/>
        <v>-18350</v>
      </c>
      <c r="P897" s="2" t="s">
        <v>807</v>
      </c>
      <c r="Q897" s="2" t="s">
        <v>694</v>
      </c>
      <c r="R897" s="2" t="s">
        <v>699</v>
      </c>
    </row>
    <row r="898" spans="1:18">
      <c r="A898" s="2" t="s">
        <v>762</v>
      </c>
      <c r="B898" s="2" t="s">
        <v>159</v>
      </c>
      <c r="C898" s="2" t="s">
        <v>808</v>
      </c>
      <c r="D898" s="2">
        <v>-25</v>
      </c>
      <c r="H898" s="2" t="str">
        <f t="shared" si="26"/>
        <v/>
      </c>
      <c r="J898" s="2">
        <f t="shared" si="27"/>
        <v>0</v>
      </c>
      <c r="P898" s="2" t="s">
        <v>809</v>
      </c>
      <c r="Q898" s="2" t="s">
        <v>694</v>
      </c>
      <c r="R898" s="2" t="s">
        <v>699</v>
      </c>
    </row>
    <row r="899" spans="1:18">
      <c r="A899" s="2" t="s">
        <v>762</v>
      </c>
      <c r="B899" s="2" t="s">
        <v>101</v>
      </c>
      <c r="C899" s="2" t="s">
        <v>102</v>
      </c>
      <c r="D899" s="2">
        <v>32133.27</v>
      </c>
      <c r="F899" s="2">
        <v>6319.72</v>
      </c>
      <c r="H899" s="2" t="str">
        <f t="shared" ref="H899:H962" si="28">IF(ABS(G899)&gt;5000,
      IF(ABS(F899)&lt;&gt;0,
          IF(ABS((F899-G899)/G899*100)&gt;10,"W",""),""),"")</f>
        <v/>
      </c>
      <c r="J899" s="2">
        <f t="shared" ref="J899:J962" si="29">G899+I899</f>
        <v>0</v>
      </c>
      <c r="P899" s="2" t="s">
        <v>810</v>
      </c>
      <c r="Q899" s="2" t="s">
        <v>694</v>
      </c>
      <c r="R899" s="2" t="s">
        <v>699</v>
      </c>
    </row>
    <row r="900" spans="1:18">
      <c r="A900" s="2" t="s">
        <v>762</v>
      </c>
      <c r="B900" s="2" t="s">
        <v>90</v>
      </c>
      <c r="C900" s="2" t="s">
        <v>91</v>
      </c>
      <c r="D900" s="2">
        <v>7764.53</v>
      </c>
      <c r="E900" s="2">
        <v>17817</v>
      </c>
      <c r="G900" s="2">
        <v>9483</v>
      </c>
      <c r="H900" s="2" t="str">
        <f t="shared" si="28"/>
        <v/>
      </c>
      <c r="J900" s="2">
        <f t="shared" si="29"/>
        <v>9483</v>
      </c>
      <c r="K900" s="2">
        <v>9453</v>
      </c>
      <c r="L900" s="2">
        <v>9462</v>
      </c>
      <c r="M900" s="2">
        <v>9439</v>
      </c>
      <c r="N900" s="2">
        <v>9422</v>
      </c>
      <c r="O900" s="2">
        <v>9303</v>
      </c>
      <c r="P900" s="2" t="s">
        <v>465</v>
      </c>
      <c r="Q900" s="2" t="s">
        <v>694</v>
      </c>
      <c r="R900" s="2" t="s">
        <v>699</v>
      </c>
    </row>
    <row r="901" spans="1:18">
      <c r="A901" s="2" t="s">
        <v>762</v>
      </c>
      <c r="B901" s="2" t="s">
        <v>90</v>
      </c>
      <c r="C901" s="2" t="s">
        <v>378</v>
      </c>
      <c r="D901" s="2">
        <v>68176.36</v>
      </c>
      <c r="E901" s="2">
        <v>78550</v>
      </c>
      <c r="G901" s="2">
        <v>68176</v>
      </c>
      <c r="H901" s="2" t="str">
        <f t="shared" si="28"/>
        <v/>
      </c>
      <c r="J901" s="2">
        <f t="shared" si="29"/>
        <v>68176</v>
      </c>
      <c r="K901" s="2">
        <v>68176</v>
      </c>
      <c r="L901" s="2">
        <v>68176</v>
      </c>
      <c r="M901" s="2">
        <v>68176</v>
      </c>
      <c r="N901" s="2">
        <v>68176</v>
      </c>
      <c r="O901" s="2">
        <v>68176</v>
      </c>
      <c r="Q901" s="2" t="s">
        <v>694</v>
      </c>
      <c r="R901" s="2" t="s">
        <v>699</v>
      </c>
    </row>
    <row r="902" spans="1:18">
      <c r="A902" s="2" t="s">
        <v>762</v>
      </c>
      <c r="B902" s="2" t="s">
        <v>90</v>
      </c>
      <c r="C902" s="2" t="s">
        <v>760</v>
      </c>
      <c r="D902" s="2">
        <v>48962.19</v>
      </c>
      <c r="E902" s="2">
        <v>49916</v>
      </c>
      <c r="G902" s="2">
        <v>48962</v>
      </c>
      <c r="H902" s="2" t="str">
        <f t="shared" si="28"/>
        <v/>
      </c>
      <c r="J902" s="2">
        <f t="shared" si="29"/>
        <v>48962</v>
      </c>
      <c r="K902" s="2">
        <v>48962</v>
      </c>
      <c r="L902" s="2">
        <v>48962</v>
      </c>
      <c r="M902" s="2">
        <v>48962</v>
      </c>
      <c r="N902" s="2">
        <v>48962</v>
      </c>
      <c r="O902" s="2">
        <v>48962</v>
      </c>
      <c r="P902" s="2" t="s">
        <v>761</v>
      </c>
      <c r="Q902" s="2" t="s">
        <v>694</v>
      </c>
      <c r="R902" s="2" t="s">
        <v>699</v>
      </c>
    </row>
    <row r="903" spans="1:18">
      <c r="A903" s="2" t="s">
        <v>811</v>
      </c>
      <c r="B903" s="2" t="s">
        <v>10</v>
      </c>
      <c r="C903" s="2" t="s">
        <v>114</v>
      </c>
      <c r="D903" s="2">
        <v>-36</v>
      </c>
      <c r="E903" s="2">
        <v>-400</v>
      </c>
      <c r="G903" s="2">
        <v>-500</v>
      </c>
      <c r="H903" s="2" t="str">
        <f t="shared" si="28"/>
        <v/>
      </c>
      <c r="J903" s="2">
        <f t="shared" si="29"/>
        <v>-500</v>
      </c>
      <c r="K903" s="2">
        <v>-500</v>
      </c>
      <c r="L903" s="2">
        <v>-500</v>
      </c>
      <c r="M903" s="2">
        <v>-500</v>
      </c>
      <c r="N903" s="2">
        <v>-500</v>
      </c>
      <c r="O903" s="2">
        <v>-500</v>
      </c>
      <c r="P903" s="2" t="s">
        <v>812</v>
      </c>
      <c r="Q903" s="2" t="s">
        <v>694</v>
      </c>
      <c r="R903" s="2" t="s">
        <v>813</v>
      </c>
    </row>
    <row r="904" spans="1:18">
      <c r="A904" s="2" t="s">
        <v>811</v>
      </c>
      <c r="B904" s="2" t="s">
        <v>18</v>
      </c>
      <c r="C904" s="2" t="s">
        <v>19</v>
      </c>
      <c r="D904" s="2">
        <v>1575.36</v>
      </c>
      <c r="E904" s="2">
        <v>1373</v>
      </c>
      <c r="F904" s="2">
        <v>1537.32</v>
      </c>
      <c r="G904" s="2">
        <v>1620</v>
      </c>
      <c r="H904" s="2" t="str">
        <f t="shared" si="28"/>
        <v/>
      </c>
      <c r="J904" s="2">
        <f t="shared" si="29"/>
        <v>1620</v>
      </c>
      <c r="K904" s="2">
        <v>1620</v>
      </c>
      <c r="L904" s="2">
        <v>1620</v>
      </c>
      <c r="M904" s="2">
        <v>1620</v>
      </c>
      <c r="N904" s="2">
        <v>1620</v>
      </c>
      <c r="O904" s="2">
        <v>1620</v>
      </c>
      <c r="P904" s="2" t="s">
        <v>20</v>
      </c>
      <c r="Q904" s="2" t="s">
        <v>694</v>
      </c>
      <c r="R904" s="2" t="s">
        <v>813</v>
      </c>
    </row>
    <row r="905" spans="1:18">
      <c r="A905" s="2" t="s">
        <v>811</v>
      </c>
      <c r="B905" s="2" t="s">
        <v>18</v>
      </c>
      <c r="C905" s="2" t="s">
        <v>21</v>
      </c>
      <c r="D905" s="2">
        <v>6.46</v>
      </c>
      <c r="E905" s="2">
        <v>10</v>
      </c>
      <c r="F905" s="2">
        <v>7.27</v>
      </c>
      <c r="G905" s="2">
        <v>10</v>
      </c>
      <c r="H905" s="2" t="str">
        <f t="shared" si="28"/>
        <v/>
      </c>
      <c r="J905" s="2">
        <f t="shared" si="29"/>
        <v>10</v>
      </c>
      <c r="K905" s="2">
        <v>10</v>
      </c>
      <c r="L905" s="2">
        <v>10</v>
      </c>
      <c r="M905" s="2">
        <v>10</v>
      </c>
      <c r="N905" s="2">
        <v>10</v>
      </c>
      <c r="O905" s="2">
        <v>10</v>
      </c>
      <c r="P905" s="2" t="s">
        <v>22</v>
      </c>
      <c r="Q905" s="2" t="s">
        <v>694</v>
      </c>
      <c r="R905" s="2" t="s">
        <v>813</v>
      </c>
    </row>
    <row r="906" spans="1:18">
      <c r="A906" s="2" t="s">
        <v>811</v>
      </c>
      <c r="B906" s="2" t="s">
        <v>18</v>
      </c>
      <c r="C906" s="2" t="s">
        <v>23</v>
      </c>
      <c r="D906" s="2">
        <v>-23.21</v>
      </c>
      <c r="H906" s="2" t="str">
        <f t="shared" si="28"/>
        <v/>
      </c>
      <c r="J906" s="2">
        <f t="shared" si="29"/>
        <v>0</v>
      </c>
      <c r="P906" s="2" t="s">
        <v>24</v>
      </c>
      <c r="Q906" s="2" t="s">
        <v>694</v>
      </c>
      <c r="R906" s="2" t="s">
        <v>813</v>
      </c>
    </row>
    <row r="907" spans="1:18">
      <c r="A907" s="2" t="s">
        <v>811</v>
      </c>
      <c r="B907" s="2" t="s">
        <v>18</v>
      </c>
      <c r="C907" s="2" t="s">
        <v>31</v>
      </c>
      <c r="D907" s="2">
        <v>319.08</v>
      </c>
      <c r="E907" s="2">
        <v>283</v>
      </c>
      <c r="F907" s="2">
        <v>331.39</v>
      </c>
      <c r="G907" s="2">
        <v>362</v>
      </c>
      <c r="H907" s="2" t="str">
        <f t="shared" si="28"/>
        <v/>
      </c>
      <c r="J907" s="2">
        <f t="shared" si="29"/>
        <v>362</v>
      </c>
      <c r="K907" s="2">
        <v>362</v>
      </c>
      <c r="L907" s="2">
        <v>362</v>
      </c>
      <c r="M907" s="2">
        <v>362</v>
      </c>
      <c r="N907" s="2">
        <v>362</v>
      </c>
      <c r="O907" s="2">
        <v>362</v>
      </c>
      <c r="P907" s="2" t="s">
        <v>20</v>
      </c>
      <c r="Q907" s="2" t="s">
        <v>694</v>
      </c>
      <c r="R907" s="2" t="s">
        <v>813</v>
      </c>
    </row>
    <row r="908" spans="1:18">
      <c r="A908" s="2" t="s">
        <v>811</v>
      </c>
      <c r="B908" s="2" t="s">
        <v>36</v>
      </c>
      <c r="C908" s="2" t="s">
        <v>41</v>
      </c>
      <c r="D908" s="2">
        <v>118.91</v>
      </c>
      <c r="E908" s="2">
        <v>108</v>
      </c>
      <c r="F908" s="2">
        <v>122.26</v>
      </c>
      <c r="G908" s="2">
        <v>134</v>
      </c>
      <c r="H908" s="2" t="str">
        <f t="shared" si="28"/>
        <v/>
      </c>
      <c r="J908" s="2">
        <f t="shared" si="29"/>
        <v>134</v>
      </c>
      <c r="K908" s="2">
        <v>134</v>
      </c>
      <c r="L908" s="2">
        <v>134</v>
      </c>
      <c r="M908" s="2">
        <v>134</v>
      </c>
      <c r="N908" s="2">
        <v>134</v>
      </c>
      <c r="O908" s="2">
        <v>134</v>
      </c>
      <c r="P908" s="2" t="s">
        <v>20</v>
      </c>
      <c r="Q908" s="2" t="s">
        <v>694</v>
      </c>
      <c r="R908" s="2" t="s">
        <v>813</v>
      </c>
    </row>
    <row r="909" spans="1:18">
      <c r="A909" s="2" t="s">
        <v>811</v>
      </c>
      <c r="B909" s="2" t="s">
        <v>42</v>
      </c>
      <c r="C909" s="2" t="s">
        <v>312</v>
      </c>
      <c r="D909" s="2">
        <v>157.53</v>
      </c>
      <c r="E909" s="2">
        <v>800</v>
      </c>
      <c r="F909" s="2">
        <v>515.75</v>
      </c>
      <c r="G909" s="2">
        <v>1500</v>
      </c>
      <c r="H909" s="2" t="str">
        <f t="shared" si="28"/>
        <v/>
      </c>
      <c r="J909" s="2">
        <f t="shared" si="29"/>
        <v>1500</v>
      </c>
      <c r="K909" s="2">
        <v>1500</v>
      </c>
      <c r="L909" s="2">
        <v>1500</v>
      </c>
      <c r="M909" s="2">
        <v>1500</v>
      </c>
      <c r="N909" s="2">
        <v>1500</v>
      </c>
      <c r="O909" s="2">
        <v>1500</v>
      </c>
      <c r="P909" s="2" t="s">
        <v>814</v>
      </c>
      <c r="Q909" s="2" t="s">
        <v>694</v>
      </c>
      <c r="R909" s="2" t="s">
        <v>813</v>
      </c>
    </row>
    <row r="910" spans="1:18">
      <c r="A910" s="2" t="s">
        <v>811</v>
      </c>
      <c r="B910" s="2" t="s">
        <v>42</v>
      </c>
      <c r="C910" s="2" t="s">
        <v>144</v>
      </c>
      <c r="D910" s="2">
        <v>73.83</v>
      </c>
      <c r="F910" s="2">
        <v>119.5</v>
      </c>
      <c r="H910" s="2" t="str">
        <f t="shared" si="28"/>
        <v/>
      </c>
      <c r="J910" s="2">
        <f t="shared" si="29"/>
        <v>0</v>
      </c>
      <c r="P910" s="2" t="s">
        <v>815</v>
      </c>
      <c r="Q910" s="2" t="s">
        <v>694</v>
      </c>
      <c r="R910" s="2" t="s">
        <v>813</v>
      </c>
    </row>
    <row r="911" spans="1:18">
      <c r="A911" s="2" t="s">
        <v>811</v>
      </c>
      <c r="B911" s="2" t="s">
        <v>42</v>
      </c>
      <c r="C911" s="2" t="s">
        <v>147</v>
      </c>
      <c r="D911" s="2">
        <v>63.22</v>
      </c>
      <c r="E911" s="2">
        <v>100</v>
      </c>
      <c r="F911" s="2">
        <v>49.09</v>
      </c>
      <c r="G911" s="2">
        <v>100</v>
      </c>
      <c r="H911" s="2" t="str">
        <f t="shared" si="28"/>
        <v/>
      </c>
      <c r="J911" s="2">
        <f t="shared" si="29"/>
        <v>100</v>
      </c>
      <c r="K911" s="2">
        <v>100</v>
      </c>
      <c r="L911" s="2">
        <v>100</v>
      </c>
      <c r="M911" s="2">
        <v>100</v>
      </c>
      <c r="N911" s="2">
        <v>100</v>
      </c>
      <c r="O911" s="2">
        <v>100</v>
      </c>
      <c r="P911" s="2" t="s">
        <v>816</v>
      </c>
      <c r="Q911" s="2" t="s">
        <v>694</v>
      </c>
      <c r="R911" s="2" t="s">
        <v>813</v>
      </c>
    </row>
    <row r="912" spans="1:18">
      <c r="A912" s="2" t="s">
        <v>811</v>
      </c>
      <c r="B912" s="2" t="s">
        <v>159</v>
      </c>
      <c r="C912" s="2" t="s">
        <v>645</v>
      </c>
      <c r="D912" s="2">
        <v>-50</v>
      </c>
      <c r="H912" s="2" t="str">
        <f t="shared" si="28"/>
        <v/>
      </c>
      <c r="J912" s="2">
        <f t="shared" si="29"/>
        <v>0</v>
      </c>
      <c r="P912" s="2" t="s">
        <v>817</v>
      </c>
      <c r="Q912" s="2" t="s">
        <v>694</v>
      </c>
      <c r="R912" s="2" t="s">
        <v>813</v>
      </c>
    </row>
    <row r="913" spans="1:18">
      <c r="A913" s="2" t="s">
        <v>811</v>
      </c>
      <c r="B913" s="2" t="s">
        <v>90</v>
      </c>
      <c r="C913" s="2" t="s">
        <v>378</v>
      </c>
      <c r="D913" s="2">
        <v>2963.92</v>
      </c>
      <c r="E913" s="2">
        <v>2862</v>
      </c>
      <c r="G913" s="2">
        <v>2964</v>
      </c>
      <c r="H913" s="2" t="str">
        <f t="shared" si="28"/>
        <v/>
      </c>
      <c r="J913" s="2">
        <f t="shared" si="29"/>
        <v>2964</v>
      </c>
      <c r="K913" s="2">
        <v>2964</v>
      </c>
      <c r="L913" s="2">
        <v>2964</v>
      </c>
      <c r="M913" s="2">
        <v>2964</v>
      </c>
      <c r="N913" s="2">
        <v>2964</v>
      </c>
      <c r="O913" s="2">
        <v>2964</v>
      </c>
      <c r="Q913" s="2" t="s">
        <v>694</v>
      </c>
      <c r="R913" s="2" t="s">
        <v>813</v>
      </c>
    </row>
    <row r="914" spans="1:18">
      <c r="A914" s="2" t="s">
        <v>818</v>
      </c>
      <c r="B914" s="2" t="s">
        <v>286</v>
      </c>
      <c r="C914" s="2" t="s">
        <v>819</v>
      </c>
      <c r="F914" s="2">
        <v>-1523</v>
      </c>
      <c r="G914" s="2">
        <v>-1500</v>
      </c>
      <c r="H914" s="2" t="str">
        <f t="shared" si="28"/>
        <v/>
      </c>
      <c r="J914" s="2">
        <f t="shared" si="29"/>
        <v>-1500</v>
      </c>
      <c r="P914" s="2" t="s">
        <v>820</v>
      </c>
      <c r="Q914" s="2" t="s">
        <v>694</v>
      </c>
      <c r="R914" s="2" t="s">
        <v>813</v>
      </c>
    </row>
    <row r="915" spans="1:18">
      <c r="A915" s="2" t="s">
        <v>818</v>
      </c>
      <c r="B915" s="2" t="s">
        <v>42</v>
      </c>
      <c r="C915" s="2" t="s">
        <v>128</v>
      </c>
      <c r="F915" s="2">
        <v>1383.17</v>
      </c>
      <c r="G915" s="2">
        <v>-1500</v>
      </c>
      <c r="H915" s="2" t="str">
        <f t="shared" si="28"/>
        <v/>
      </c>
      <c r="J915" s="2">
        <f t="shared" si="29"/>
        <v>-1500</v>
      </c>
      <c r="P915" s="2" t="s">
        <v>821</v>
      </c>
      <c r="Q915" s="2" t="s">
        <v>694</v>
      </c>
      <c r="R915" s="2" t="s">
        <v>813</v>
      </c>
    </row>
    <row r="916" spans="1:18">
      <c r="A916" s="2" t="s">
        <v>818</v>
      </c>
      <c r="B916" s="2" t="s">
        <v>42</v>
      </c>
      <c r="C916" s="2" t="s">
        <v>130</v>
      </c>
      <c r="F916" s="2">
        <v>140</v>
      </c>
      <c r="H916" s="2" t="str">
        <f t="shared" si="28"/>
        <v/>
      </c>
      <c r="J916" s="2">
        <f t="shared" si="29"/>
        <v>0</v>
      </c>
      <c r="P916" s="2" t="s">
        <v>822</v>
      </c>
      <c r="Q916" s="2" t="s">
        <v>694</v>
      </c>
      <c r="R916" s="2" t="s">
        <v>813</v>
      </c>
    </row>
    <row r="917" spans="1:18">
      <c r="A917" s="2" t="s">
        <v>818</v>
      </c>
      <c r="B917" s="2" t="s">
        <v>63</v>
      </c>
      <c r="C917" s="2" t="s">
        <v>64</v>
      </c>
      <c r="D917" s="2">
        <v>867.8</v>
      </c>
      <c r="E917" s="2">
        <v>1200</v>
      </c>
      <c r="F917" s="2">
        <v>1179</v>
      </c>
      <c r="G917" s="2">
        <v>1200</v>
      </c>
      <c r="H917" s="2" t="str">
        <f t="shared" si="28"/>
        <v/>
      </c>
      <c r="J917" s="2">
        <f t="shared" si="29"/>
        <v>1200</v>
      </c>
      <c r="K917" s="2">
        <v>1200</v>
      </c>
      <c r="L917" s="2">
        <v>1200</v>
      </c>
      <c r="M917" s="2">
        <v>1200</v>
      </c>
      <c r="N917" s="2">
        <v>1200</v>
      </c>
      <c r="O917" s="2">
        <v>1200</v>
      </c>
      <c r="P917" s="2" t="s">
        <v>823</v>
      </c>
      <c r="Q917" s="2" t="s">
        <v>694</v>
      </c>
      <c r="R917" s="2" t="s">
        <v>813</v>
      </c>
    </row>
    <row r="918" spans="1:18">
      <c r="A918" s="2" t="s">
        <v>818</v>
      </c>
      <c r="B918" s="2" t="s">
        <v>90</v>
      </c>
      <c r="C918" s="2" t="s">
        <v>824</v>
      </c>
      <c r="D918" s="2">
        <v>27093.46</v>
      </c>
      <c r="E918" s="2">
        <v>26391</v>
      </c>
      <c r="F918" s="2">
        <v>4238.7299999999996</v>
      </c>
      <c r="G918" s="2">
        <v>27093</v>
      </c>
      <c r="H918" s="2" t="str">
        <f t="shared" si="28"/>
        <v>W</v>
      </c>
      <c r="J918" s="2">
        <f t="shared" si="29"/>
        <v>27093</v>
      </c>
      <c r="K918" s="2">
        <v>27093</v>
      </c>
      <c r="L918" s="2">
        <v>27093</v>
      </c>
      <c r="M918" s="2">
        <v>27093</v>
      </c>
      <c r="N918" s="2">
        <v>27093</v>
      </c>
      <c r="O918" s="2">
        <v>27093</v>
      </c>
      <c r="P918" s="2" t="s">
        <v>825</v>
      </c>
      <c r="Q918" s="2" t="s">
        <v>694</v>
      </c>
      <c r="R918" s="2" t="s">
        <v>813</v>
      </c>
    </row>
    <row r="919" spans="1:18">
      <c r="A919" s="2" t="s">
        <v>826</v>
      </c>
      <c r="B919" s="2" t="s">
        <v>69</v>
      </c>
      <c r="C919" s="2" t="s">
        <v>181</v>
      </c>
      <c r="D919" s="2">
        <v>-100</v>
      </c>
      <c r="E919" s="2">
        <v>-100</v>
      </c>
      <c r="F919" s="2">
        <v>-200</v>
      </c>
      <c r="G919" s="2">
        <v>-200</v>
      </c>
      <c r="H919" s="2" t="str">
        <f t="shared" si="28"/>
        <v/>
      </c>
      <c r="J919" s="2">
        <f t="shared" si="29"/>
        <v>-200</v>
      </c>
      <c r="K919" s="2">
        <v>-300</v>
      </c>
      <c r="L919" s="2">
        <v>-300</v>
      </c>
      <c r="M919" s="2">
        <v>-300</v>
      </c>
      <c r="N919" s="2">
        <v>-300</v>
      </c>
      <c r="O919" s="2">
        <v>-258</v>
      </c>
      <c r="P919" s="2" t="s">
        <v>827</v>
      </c>
      <c r="Q919" s="2" t="s">
        <v>694</v>
      </c>
      <c r="R919" s="2" t="s">
        <v>813</v>
      </c>
    </row>
    <row r="920" spans="1:18">
      <c r="A920" s="2" t="s">
        <v>826</v>
      </c>
      <c r="B920" s="2" t="s">
        <v>69</v>
      </c>
      <c r="C920" s="2" t="s">
        <v>434</v>
      </c>
      <c r="D920" s="2">
        <v>-201</v>
      </c>
      <c r="E920" s="2">
        <v>-202</v>
      </c>
      <c r="F920" s="2">
        <v>-202</v>
      </c>
      <c r="G920" s="2">
        <v>-202</v>
      </c>
      <c r="H920" s="2" t="str">
        <f t="shared" si="28"/>
        <v/>
      </c>
      <c r="J920" s="2">
        <f t="shared" si="29"/>
        <v>-202</v>
      </c>
      <c r="K920" s="2">
        <v>-201</v>
      </c>
      <c r="L920" s="2">
        <v>-202</v>
      </c>
      <c r="M920" s="2">
        <v>-202</v>
      </c>
      <c r="N920" s="2">
        <v>-201</v>
      </c>
      <c r="O920" s="2">
        <v>-118</v>
      </c>
      <c r="Q920" s="2" t="s">
        <v>694</v>
      </c>
      <c r="R920" s="2" t="s">
        <v>813</v>
      </c>
    </row>
    <row r="921" spans="1:18">
      <c r="A921" s="2" t="s">
        <v>826</v>
      </c>
      <c r="B921" s="2" t="s">
        <v>18</v>
      </c>
      <c r="C921" s="2" t="s">
        <v>19</v>
      </c>
      <c r="D921" s="2">
        <v>1231.1400000000001</v>
      </c>
      <c r="E921" s="2">
        <v>2449</v>
      </c>
      <c r="F921" s="2">
        <v>3190.23</v>
      </c>
      <c r="G921" s="2">
        <v>4164</v>
      </c>
      <c r="H921" s="2" t="str">
        <f t="shared" si="28"/>
        <v/>
      </c>
      <c r="J921" s="2">
        <f t="shared" si="29"/>
        <v>4164</v>
      </c>
      <c r="K921" s="2">
        <v>4164</v>
      </c>
      <c r="L921" s="2">
        <v>4164</v>
      </c>
      <c r="M921" s="2">
        <v>4164</v>
      </c>
      <c r="N921" s="2">
        <v>4164</v>
      </c>
      <c r="O921" s="2">
        <v>4164</v>
      </c>
      <c r="P921" s="2" t="s">
        <v>20</v>
      </c>
      <c r="Q921" s="2" t="s">
        <v>694</v>
      </c>
      <c r="R921" s="2" t="s">
        <v>813</v>
      </c>
    </row>
    <row r="922" spans="1:18">
      <c r="A922" s="2" t="s">
        <v>826</v>
      </c>
      <c r="B922" s="2" t="s">
        <v>18</v>
      </c>
      <c r="C922" s="2" t="s">
        <v>21</v>
      </c>
      <c r="D922" s="2">
        <v>10.25</v>
      </c>
      <c r="E922" s="2">
        <v>10</v>
      </c>
      <c r="F922" s="2">
        <v>18.66</v>
      </c>
      <c r="G922" s="2">
        <v>20</v>
      </c>
      <c r="H922" s="2" t="str">
        <f t="shared" si="28"/>
        <v/>
      </c>
      <c r="J922" s="2">
        <f t="shared" si="29"/>
        <v>20</v>
      </c>
      <c r="K922" s="2">
        <v>20</v>
      </c>
      <c r="L922" s="2">
        <v>20</v>
      </c>
      <c r="M922" s="2">
        <v>20</v>
      </c>
      <c r="N922" s="2">
        <v>20</v>
      </c>
      <c r="O922" s="2">
        <v>20</v>
      </c>
      <c r="P922" s="2" t="s">
        <v>22</v>
      </c>
      <c r="Q922" s="2" t="s">
        <v>694</v>
      </c>
      <c r="R922" s="2" t="s">
        <v>813</v>
      </c>
    </row>
    <row r="923" spans="1:18">
      <c r="A923" s="2" t="s">
        <v>826</v>
      </c>
      <c r="B923" s="2" t="s">
        <v>18</v>
      </c>
      <c r="C923" s="2" t="s">
        <v>23</v>
      </c>
      <c r="D923" s="2">
        <v>86.08</v>
      </c>
      <c r="H923" s="2" t="str">
        <f t="shared" si="28"/>
        <v/>
      </c>
      <c r="J923" s="2">
        <f t="shared" si="29"/>
        <v>0</v>
      </c>
      <c r="P923" s="2" t="s">
        <v>24</v>
      </c>
      <c r="Q923" s="2" t="s">
        <v>694</v>
      </c>
      <c r="R923" s="2" t="s">
        <v>813</v>
      </c>
    </row>
    <row r="924" spans="1:18">
      <c r="A924" s="2" t="s">
        <v>826</v>
      </c>
      <c r="B924" s="2" t="s">
        <v>18</v>
      </c>
      <c r="C924" s="2" t="s">
        <v>31</v>
      </c>
      <c r="D924" s="2">
        <v>221.01</v>
      </c>
      <c r="E924" s="2">
        <v>484</v>
      </c>
      <c r="F924" s="2">
        <v>618.30999999999995</v>
      </c>
      <c r="G924" s="2">
        <v>870</v>
      </c>
      <c r="H924" s="2" t="str">
        <f t="shared" si="28"/>
        <v/>
      </c>
      <c r="J924" s="2">
        <f t="shared" si="29"/>
        <v>870</v>
      </c>
      <c r="K924" s="2">
        <v>870</v>
      </c>
      <c r="L924" s="2">
        <v>870</v>
      </c>
      <c r="M924" s="2">
        <v>870</v>
      </c>
      <c r="N924" s="2">
        <v>870</v>
      </c>
      <c r="O924" s="2">
        <v>870</v>
      </c>
      <c r="P924" s="2" t="s">
        <v>20</v>
      </c>
      <c r="Q924" s="2" t="s">
        <v>694</v>
      </c>
      <c r="R924" s="2" t="s">
        <v>813</v>
      </c>
    </row>
    <row r="925" spans="1:18">
      <c r="A925" s="2" t="s">
        <v>826</v>
      </c>
      <c r="B925" s="2" t="s">
        <v>36</v>
      </c>
      <c r="C925" s="2" t="s">
        <v>41</v>
      </c>
      <c r="D925" s="2">
        <v>127.77</v>
      </c>
      <c r="E925" s="2">
        <v>202</v>
      </c>
      <c r="F925" s="2">
        <v>265</v>
      </c>
      <c r="G925" s="2">
        <v>335</v>
      </c>
      <c r="H925" s="2" t="str">
        <f t="shared" si="28"/>
        <v/>
      </c>
      <c r="J925" s="2">
        <f t="shared" si="29"/>
        <v>335</v>
      </c>
      <c r="K925" s="2">
        <v>335</v>
      </c>
      <c r="L925" s="2">
        <v>335</v>
      </c>
      <c r="M925" s="2">
        <v>335</v>
      </c>
      <c r="N925" s="2">
        <v>335</v>
      </c>
      <c r="O925" s="2">
        <v>335</v>
      </c>
      <c r="P925" s="2" t="s">
        <v>20</v>
      </c>
      <c r="Q925" s="2" t="s">
        <v>694</v>
      </c>
      <c r="R925" s="2" t="s">
        <v>813</v>
      </c>
    </row>
    <row r="926" spans="1:18">
      <c r="A926" s="2" t="s">
        <v>826</v>
      </c>
      <c r="B926" s="2" t="s">
        <v>42</v>
      </c>
      <c r="C926" s="2" t="s">
        <v>193</v>
      </c>
      <c r="D926" s="2">
        <v>53.04</v>
      </c>
      <c r="E926" s="2">
        <v>200</v>
      </c>
      <c r="F926" s="2">
        <v>200.41</v>
      </c>
      <c r="G926" s="2">
        <v>200</v>
      </c>
      <c r="H926" s="2" t="str">
        <f t="shared" si="28"/>
        <v/>
      </c>
      <c r="J926" s="2">
        <f t="shared" si="29"/>
        <v>200</v>
      </c>
      <c r="K926" s="2">
        <v>200</v>
      </c>
      <c r="L926" s="2">
        <v>200</v>
      </c>
      <c r="M926" s="2">
        <v>200</v>
      </c>
      <c r="N926" s="2">
        <v>200</v>
      </c>
      <c r="O926" s="2">
        <v>200</v>
      </c>
      <c r="P926" s="2" t="s">
        <v>828</v>
      </c>
      <c r="Q926" s="2" t="s">
        <v>694</v>
      </c>
      <c r="R926" s="2" t="s">
        <v>813</v>
      </c>
    </row>
    <row r="927" spans="1:18">
      <c r="A927" s="2" t="s">
        <v>826</v>
      </c>
      <c r="B927" s="2" t="s">
        <v>42</v>
      </c>
      <c r="C927" s="2" t="s">
        <v>625</v>
      </c>
      <c r="F927" s="2">
        <v>130.41</v>
      </c>
      <c r="H927" s="2" t="str">
        <f t="shared" si="28"/>
        <v/>
      </c>
      <c r="J927" s="2">
        <f t="shared" si="29"/>
        <v>0</v>
      </c>
      <c r="P927" s="2" t="s">
        <v>829</v>
      </c>
      <c r="Q927" s="2" t="s">
        <v>694</v>
      </c>
      <c r="R927" s="2" t="s">
        <v>813</v>
      </c>
    </row>
    <row r="928" spans="1:18">
      <c r="A928" s="2" t="s">
        <v>826</v>
      </c>
      <c r="B928" s="2" t="s">
        <v>42</v>
      </c>
      <c r="C928" s="2" t="s">
        <v>45</v>
      </c>
      <c r="D928" s="2">
        <v>464.91</v>
      </c>
      <c r="E928" s="2">
        <v>500</v>
      </c>
      <c r="G928" s="2">
        <v>500</v>
      </c>
      <c r="H928" s="2" t="str">
        <f t="shared" si="28"/>
        <v/>
      </c>
      <c r="J928" s="2">
        <f t="shared" si="29"/>
        <v>500</v>
      </c>
      <c r="K928" s="2">
        <v>500</v>
      </c>
      <c r="L928" s="2">
        <v>500</v>
      </c>
      <c r="M928" s="2">
        <v>500</v>
      </c>
      <c r="N928" s="2">
        <v>500</v>
      </c>
      <c r="O928" s="2">
        <v>500</v>
      </c>
      <c r="P928" s="2" t="s">
        <v>830</v>
      </c>
      <c r="Q928" s="2" t="s">
        <v>694</v>
      </c>
      <c r="R928" s="2" t="s">
        <v>813</v>
      </c>
    </row>
    <row r="929" spans="1:18">
      <c r="A929" s="2" t="s">
        <v>826</v>
      </c>
      <c r="B929" s="2" t="s">
        <v>42</v>
      </c>
      <c r="C929" s="2" t="s">
        <v>97</v>
      </c>
      <c r="F929" s="2">
        <v>356.46</v>
      </c>
      <c r="H929" s="2" t="str">
        <f t="shared" si="28"/>
        <v/>
      </c>
      <c r="J929" s="2">
        <f t="shared" si="29"/>
        <v>0</v>
      </c>
      <c r="Q929" s="2" t="s">
        <v>694</v>
      </c>
      <c r="R929" s="2" t="s">
        <v>813</v>
      </c>
    </row>
    <row r="930" spans="1:18">
      <c r="A930" s="2" t="s">
        <v>826</v>
      </c>
      <c r="B930" s="2" t="s">
        <v>42</v>
      </c>
      <c r="C930" s="2" t="s">
        <v>205</v>
      </c>
      <c r="D930" s="2">
        <v>2569.0500000000002</v>
      </c>
      <c r="E930" s="2">
        <v>5000</v>
      </c>
      <c r="F930" s="2">
        <v>1395.58</v>
      </c>
      <c r="G930" s="2">
        <v>6500</v>
      </c>
      <c r="H930" s="2" t="str">
        <f t="shared" si="28"/>
        <v>W</v>
      </c>
      <c r="J930" s="2">
        <f t="shared" si="29"/>
        <v>6500</v>
      </c>
      <c r="K930" s="2">
        <v>6500</v>
      </c>
      <c r="L930" s="2">
        <v>6500</v>
      </c>
      <c r="M930" s="2">
        <v>6500</v>
      </c>
      <c r="N930" s="2">
        <v>6500</v>
      </c>
      <c r="O930" s="2">
        <v>6500</v>
      </c>
      <c r="P930" s="2" t="s">
        <v>831</v>
      </c>
      <c r="Q930" s="2" t="s">
        <v>694</v>
      </c>
      <c r="R930" s="2" t="s">
        <v>813</v>
      </c>
    </row>
    <row r="931" spans="1:18">
      <c r="A931" s="2" t="s">
        <v>826</v>
      </c>
      <c r="B931" s="2" t="s">
        <v>42</v>
      </c>
      <c r="C931" s="2" t="s">
        <v>208</v>
      </c>
      <c r="E931" s="2">
        <v>550</v>
      </c>
      <c r="G931" s="2">
        <v>550</v>
      </c>
      <c r="H931" s="2" t="str">
        <f t="shared" si="28"/>
        <v/>
      </c>
      <c r="J931" s="2">
        <f t="shared" si="29"/>
        <v>550</v>
      </c>
      <c r="K931" s="2">
        <v>550</v>
      </c>
      <c r="L931" s="2">
        <v>550</v>
      </c>
      <c r="M931" s="2">
        <v>550</v>
      </c>
      <c r="N931" s="2">
        <v>550</v>
      </c>
      <c r="O931" s="2">
        <v>550</v>
      </c>
      <c r="P931" s="2" t="s">
        <v>832</v>
      </c>
      <c r="Q931" s="2" t="s">
        <v>694</v>
      </c>
      <c r="R931" s="2" t="s">
        <v>813</v>
      </c>
    </row>
    <row r="932" spans="1:18">
      <c r="A932" s="2" t="s">
        <v>826</v>
      </c>
      <c r="B932" s="2" t="s">
        <v>60</v>
      </c>
      <c r="C932" s="2" t="s">
        <v>87</v>
      </c>
      <c r="D932" s="2">
        <v>639.47</v>
      </c>
      <c r="E932" s="2">
        <v>701</v>
      </c>
      <c r="F932" s="2">
        <v>597</v>
      </c>
      <c r="G932" s="2">
        <v>702</v>
      </c>
      <c r="H932" s="2" t="str">
        <f t="shared" si="28"/>
        <v/>
      </c>
      <c r="J932" s="2">
        <f t="shared" si="29"/>
        <v>702</v>
      </c>
      <c r="K932" s="2">
        <v>701</v>
      </c>
      <c r="L932" s="2">
        <v>701</v>
      </c>
      <c r="M932" s="2">
        <v>702</v>
      </c>
      <c r="N932" s="2">
        <v>701</v>
      </c>
      <c r="O932" s="2">
        <v>701</v>
      </c>
      <c r="P932" s="2" t="s">
        <v>833</v>
      </c>
      <c r="Q932" s="2" t="s">
        <v>694</v>
      </c>
      <c r="R932" s="2" t="s">
        <v>813</v>
      </c>
    </row>
    <row r="933" spans="1:18">
      <c r="A933" s="2" t="s">
        <v>826</v>
      </c>
      <c r="B933" s="2" t="s">
        <v>60</v>
      </c>
      <c r="C933" s="2" t="s">
        <v>335</v>
      </c>
      <c r="D933" s="2">
        <v>6533.02</v>
      </c>
      <c r="E933" s="2">
        <v>16378</v>
      </c>
      <c r="F933" s="2">
        <v>9715</v>
      </c>
      <c r="G933" s="2">
        <v>9712</v>
      </c>
      <c r="H933" s="2" t="str">
        <f t="shared" si="28"/>
        <v/>
      </c>
      <c r="J933" s="2">
        <f t="shared" si="29"/>
        <v>9712</v>
      </c>
      <c r="K933" s="2">
        <v>21523</v>
      </c>
      <c r="L933" s="2">
        <v>21335</v>
      </c>
      <c r="M933" s="2">
        <v>21335</v>
      </c>
      <c r="N933" s="2">
        <v>21335</v>
      </c>
      <c r="O933" s="2">
        <v>21113</v>
      </c>
      <c r="P933" s="2" t="s">
        <v>834</v>
      </c>
      <c r="Q933" s="2" t="s">
        <v>694</v>
      </c>
      <c r="R933" s="2" t="s">
        <v>813</v>
      </c>
    </row>
    <row r="934" spans="1:18">
      <c r="A934" s="2" t="s">
        <v>826</v>
      </c>
      <c r="B934" s="2" t="s">
        <v>90</v>
      </c>
      <c r="C934" s="2" t="s">
        <v>91</v>
      </c>
      <c r="D934" s="2">
        <v>12181.05</v>
      </c>
      <c r="E934" s="2">
        <v>10443</v>
      </c>
      <c r="G934" s="2">
        <v>14883</v>
      </c>
      <c r="H934" s="2" t="str">
        <f t="shared" si="28"/>
        <v/>
      </c>
      <c r="J934" s="2">
        <f t="shared" si="29"/>
        <v>14883</v>
      </c>
      <c r="K934" s="2">
        <v>14835</v>
      </c>
      <c r="L934" s="2">
        <v>14850</v>
      </c>
      <c r="M934" s="2">
        <v>14814</v>
      </c>
      <c r="N934" s="2">
        <v>14787</v>
      </c>
      <c r="O934" s="2">
        <v>14600</v>
      </c>
      <c r="Q934" s="2" t="s">
        <v>694</v>
      </c>
      <c r="R934" s="2" t="s">
        <v>813</v>
      </c>
    </row>
    <row r="935" spans="1:18">
      <c r="A935" s="2" t="s">
        <v>826</v>
      </c>
      <c r="B935" s="2" t="s">
        <v>90</v>
      </c>
      <c r="C935" s="2" t="s">
        <v>378</v>
      </c>
      <c r="D935" s="2">
        <v>2333.46</v>
      </c>
      <c r="E935" s="2">
        <v>1234</v>
      </c>
      <c r="G935" s="2">
        <v>2333</v>
      </c>
      <c r="H935" s="2" t="str">
        <f t="shared" si="28"/>
        <v/>
      </c>
      <c r="J935" s="2">
        <f t="shared" si="29"/>
        <v>2333</v>
      </c>
      <c r="K935" s="2">
        <v>2333</v>
      </c>
      <c r="L935" s="2">
        <v>2333</v>
      </c>
      <c r="M935" s="2">
        <v>2333</v>
      </c>
      <c r="N935" s="2">
        <v>2333</v>
      </c>
      <c r="O935" s="2">
        <v>2333</v>
      </c>
      <c r="Q935" s="2" t="s">
        <v>694</v>
      </c>
      <c r="R935" s="2" t="s">
        <v>813</v>
      </c>
    </row>
    <row r="936" spans="1:18">
      <c r="A936" s="2" t="s">
        <v>835</v>
      </c>
      <c r="B936" s="2" t="s">
        <v>63</v>
      </c>
      <c r="C936" s="2" t="s">
        <v>407</v>
      </c>
      <c r="D936" s="2">
        <v>447.76</v>
      </c>
      <c r="E936" s="2">
        <v>470</v>
      </c>
      <c r="F936" s="2">
        <v>464.06</v>
      </c>
      <c r="G936" s="2">
        <v>470</v>
      </c>
      <c r="H936" s="2" t="str">
        <f t="shared" si="28"/>
        <v/>
      </c>
      <c r="J936" s="2">
        <f t="shared" si="29"/>
        <v>470</v>
      </c>
      <c r="K936" s="2">
        <v>470</v>
      </c>
      <c r="L936" s="2">
        <v>470</v>
      </c>
      <c r="M936" s="2">
        <v>470</v>
      </c>
      <c r="N936" s="2">
        <v>470</v>
      </c>
      <c r="O936" s="2">
        <v>470</v>
      </c>
      <c r="P936" s="2" t="s">
        <v>836</v>
      </c>
      <c r="Q936" s="2" t="s">
        <v>837</v>
      </c>
      <c r="R936" s="2" t="s">
        <v>14</v>
      </c>
    </row>
    <row r="937" spans="1:18">
      <c r="A937" s="2" t="s">
        <v>838</v>
      </c>
      <c r="B937" s="2" t="s">
        <v>42</v>
      </c>
      <c r="C937" s="2" t="s">
        <v>201</v>
      </c>
      <c r="E937" s="2">
        <v>5000</v>
      </c>
      <c r="G937" s="2">
        <v>5000</v>
      </c>
      <c r="H937" s="2" t="str">
        <f t="shared" si="28"/>
        <v/>
      </c>
      <c r="J937" s="2">
        <f t="shared" si="29"/>
        <v>5000</v>
      </c>
      <c r="P937" s="2" t="s">
        <v>839</v>
      </c>
      <c r="Q937" s="2" t="s">
        <v>837</v>
      </c>
      <c r="R937" s="2" t="s">
        <v>14</v>
      </c>
    </row>
    <row r="938" spans="1:18">
      <c r="A938" s="2" t="s">
        <v>838</v>
      </c>
      <c r="B938" s="2" t="s">
        <v>60</v>
      </c>
      <c r="C938" s="2" t="s">
        <v>659</v>
      </c>
      <c r="D938" s="2">
        <v>1702</v>
      </c>
      <c r="E938" s="2">
        <v>1702</v>
      </c>
      <c r="F938" s="2">
        <v>1702</v>
      </c>
      <c r="G938" s="2">
        <v>1702</v>
      </c>
      <c r="H938" s="2" t="str">
        <f t="shared" si="28"/>
        <v/>
      </c>
      <c r="J938" s="2">
        <f t="shared" si="29"/>
        <v>1702</v>
      </c>
      <c r="K938" s="2">
        <v>1702</v>
      </c>
      <c r="L938" s="2">
        <v>520</v>
      </c>
      <c r="P938" s="2" t="s">
        <v>840</v>
      </c>
      <c r="Q938" s="2" t="s">
        <v>837</v>
      </c>
      <c r="R938" s="2" t="s">
        <v>14</v>
      </c>
    </row>
    <row r="939" spans="1:18">
      <c r="A939" s="2" t="s">
        <v>838</v>
      </c>
      <c r="B939" s="2" t="s">
        <v>63</v>
      </c>
      <c r="C939" s="2" t="s">
        <v>407</v>
      </c>
      <c r="D939" s="2">
        <v>346.1</v>
      </c>
      <c r="E939" s="2">
        <v>1250</v>
      </c>
      <c r="F939" s="2">
        <v>683.07</v>
      </c>
      <c r="G939" s="2">
        <v>1250</v>
      </c>
      <c r="H939" s="2" t="str">
        <f t="shared" si="28"/>
        <v/>
      </c>
      <c r="J939" s="2">
        <f t="shared" si="29"/>
        <v>1250</v>
      </c>
      <c r="K939" s="2">
        <v>1250</v>
      </c>
      <c r="L939" s="2">
        <v>1250</v>
      </c>
      <c r="M939" s="2">
        <v>1250</v>
      </c>
      <c r="N939" s="2">
        <v>1250</v>
      </c>
      <c r="O939" s="2">
        <v>1250</v>
      </c>
      <c r="P939" s="2" t="s">
        <v>841</v>
      </c>
      <c r="Q939" s="2" t="s">
        <v>837</v>
      </c>
      <c r="R939" s="2" t="s">
        <v>14</v>
      </c>
    </row>
    <row r="940" spans="1:18">
      <c r="A940" s="2" t="s">
        <v>842</v>
      </c>
      <c r="B940" s="2" t="s">
        <v>18</v>
      </c>
      <c r="C940" s="2" t="s">
        <v>19</v>
      </c>
      <c r="D940" s="2">
        <v>2217.4899999999998</v>
      </c>
      <c r="E940" s="2">
        <v>2341</v>
      </c>
      <c r="F940" s="2">
        <v>2325.0700000000002</v>
      </c>
      <c r="G940" s="2">
        <v>2437</v>
      </c>
      <c r="H940" s="2" t="str">
        <f t="shared" si="28"/>
        <v/>
      </c>
      <c r="J940" s="2">
        <f t="shared" si="29"/>
        <v>2437</v>
      </c>
      <c r="K940" s="2">
        <v>2437</v>
      </c>
      <c r="L940" s="2">
        <v>2437</v>
      </c>
      <c r="M940" s="2">
        <v>2437</v>
      </c>
      <c r="N940" s="2">
        <v>2437</v>
      </c>
      <c r="O940" s="2">
        <v>2437</v>
      </c>
      <c r="P940" s="2" t="s">
        <v>20</v>
      </c>
      <c r="Q940" s="2" t="s">
        <v>843</v>
      </c>
      <c r="R940" s="2" t="s">
        <v>813</v>
      </c>
    </row>
    <row r="941" spans="1:18">
      <c r="A941" s="2" t="s">
        <v>842</v>
      </c>
      <c r="B941" s="2" t="s">
        <v>18</v>
      </c>
      <c r="C941" s="2" t="s">
        <v>21</v>
      </c>
      <c r="D941" s="2">
        <v>9.75</v>
      </c>
      <c r="E941" s="2">
        <v>10</v>
      </c>
      <c r="F941" s="2">
        <v>10.92</v>
      </c>
      <c r="G941" s="2">
        <v>15</v>
      </c>
      <c r="H941" s="2" t="str">
        <f t="shared" si="28"/>
        <v/>
      </c>
      <c r="J941" s="2">
        <f t="shared" si="29"/>
        <v>15</v>
      </c>
      <c r="K941" s="2">
        <v>15</v>
      </c>
      <c r="L941" s="2">
        <v>15</v>
      </c>
      <c r="M941" s="2">
        <v>15</v>
      </c>
      <c r="N941" s="2">
        <v>15</v>
      </c>
      <c r="O941" s="2">
        <v>15</v>
      </c>
      <c r="P941" s="2" t="s">
        <v>22</v>
      </c>
      <c r="Q941" s="2" t="s">
        <v>843</v>
      </c>
      <c r="R941" s="2" t="s">
        <v>813</v>
      </c>
    </row>
    <row r="942" spans="1:18">
      <c r="A942" s="2" t="s">
        <v>842</v>
      </c>
      <c r="B942" s="2" t="s">
        <v>18</v>
      </c>
      <c r="C942" s="2" t="s">
        <v>23</v>
      </c>
      <c r="D942" s="2">
        <v>86.55</v>
      </c>
      <c r="H942" s="2" t="str">
        <f t="shared" si="28"/>
        <v/>
      </c>
      <c r="J942" s="2">
        <f t="shared" si="29"/>
        <v>0</v>
      </c>
      <c r="P942" s="2" t="s">
        <v>24</v>
      </c>
      <c r="Q942" s="2" t="s">
        <v>843</v>
      </c>
      <c r="R942" s="2" t="s">
        <v>813</v>
      </c>
    </row>
    <row r="943" spans="1:18">
      <c r="A943" s="2" t="s">
        <v>842</v>
      </c>
      <c r="B943" s="2" t="s">
        <v>18</v>
      </c>
      <c r="C943" s="2" t="s">
        <v>31</v>
      </c>
      <c r="D943" s="2">
        <v>450.45</v>
      </c>
      <c r="E943" s="2">
        <v>498</v>
      </c>
      <c r="F943" s="2">
        <v>507.69</v>
      </c>
      <c r="G943" s="2">
        <v>549</v>
      </c>
      <c r="H943" s="2" t="str">
        <f t="shared" si="28"/>
        <v/>
      </c>
      <c r="J943" s="2">
        <f t="shared" si="29"/>
        <v>549</v>
      </c>
      <c r="K943" s="2">
        <v>549</v>
      </c>
      <c r="L943" s="2">
        <v>549</v>
      </c>
      <c r="M943" s="2">
        <v>549</v>
      </c>
      <c r="N943" s="2">
        <v>549</v>
      </c>
      <c r="O943" s="2">
        <v>549</v>
      </c>
      <c r="P943" s="2" t="s">
        <v>20</v>
      </c>
      <c r="Q943" s="2" t="s">
        <v>843</v>
      </c>
      <c r="R943" s="2" t="s">
        <v>813</v>
      </c>
    </row>
    <row r="944" spans="1:18">
      <c r="A944" s="2" t="s">
        <v>842</v>
      </c>
      <c r="B944" s="2" t="s">
        <v>36</v>
      </c>
      <c r="C944" s="2" t="s">
        <v>41</v>
      </c>
      <c r="D944" s="2">
        <v>167.77</v>
      </c>
      <c r="E944" s="2">
        <v>189</v>
      </c>
      <c r="F944" s="2">
        <v>184.86</v>
      </c>
      <c r="G944" s="2">
        <v>202</v>
      </c>
      <c r="H944" s="2" t="str">
        <f t="shared" si="28"/>
        <v/>
      </c>
      <c r="J944" s="2">
        <f t="shared" si="29"/>
        <v>202</v>
      </c>
      <c r="K944" s="2">
        <v>202</v>
      </c>
      <c r="L944" s="2">
        <v>202</v>
      </c>
      <c r="M944" s="2">
        <v>202</v>
      </c>
      <c r="N944" s="2">
        <v>202</v>
      </c>
      <c r="O944" s="2">
        <v>202</v>
      </c>
      <c r="P944" s="2" t="s">
        <v>20</v>
      </c>
      <c r="Q944" s="2" t="s">
        <v>843</v>
      </c>
      <c r="R944" s="2" t="s">
        <v>813</v>
      </c>
    </row>
    <row r="945" spans="1:18">
      <c r="A945" s="2" t="s">
        <v>842</v>
      </c>
      <c r="B945" s="2" t="s">
        <v>63</v>
      </c>
      <c r="C945" s="2" t="s">
        <v>64</v>
      </c>
      <c r="D945" s="2">
        <v>300</v>
      </c>
      <c r="E945" s="2">
        <v>250</v>
      </c>
      <c r="G945" s="2">
        <v>300</v>
      </c>
      <c r="H945" s="2" t="str">
        <f t="shared" si="28"/>
        <v/>
      </c>
      <c r="J945" s="2">
        <f t="shared" si="29"/>
        <v>300</v>
      </c>
      <c r="K945" s="2">
        <v>300</v>
      </c>
      <c r="L945" s="2">
        <v>300</v>
      </c>
      <c r="M945" s="2">
        <v>300</v>
      </c>
      <c r="N945" s="2">
        <v>300</v>
      </c>
      <c r="O945" s="2">
        <v>300</v>
      </c>
      <c r="P945" s="2" t="s">
        <v>844</v>
      </c>
      <c r="Q945" s="2" t="s">
        <v>843</v>
      </c>
      <c r="R945" s="2" t="s">
        <v>813</v>
      </c>
    </row>
    <row r="946" spans="1:18">
      <c r="A946" s="2" t="s">
        <v>842</v>
      </c>
      <c r="B946" s="2" t="s">
        <v>90</v>
      </c>
      <c r="C946" s="2" t="s">
        <v>378</v>
      </c>
      <c r="D946" s="2">
        <v>4175.5</v>
      </c>
      <c r="G946" s="2">
        <v>4176</v>
      </c>
      <c r="H946" s="2" t="str">
        <f t="shared" si="28"/>
        <v/>
      </c>
      <c r="J946" s="2">
        <f t="shared" si="29"/>
        <v>4176</v>
      </c>
      <c r="K946" s="2">
        <v>4176</v>
      </c>
      <c r="L946" s="2">
        <v>4176</v>
      </c>
      <c r="M946" s="2">
        <v>4176</v>
      </c>
      <c r="N946" s="2">
        <v>4176</v>
      </c>
      <c r="O946" s="2">
        <v>4176</v>
      </c>
      <c r="Q946" s="2" t="s">
        <v>843</v>
      </c>
      <c r="R946" s="2" t="s">
        <v>813</v>
      </c>
    </row>
    <row r="947" spans="1:18">
      <c r="A947" s="2" t="s">
        <v>845</v>
      </c>
      <c r="B947" s="2" t="s">
        <v>105</v>
      </c>
      <c r="C947" s="2" t="s">
        <v>381</v>
      </c>
      <c r="D947" s="2">
        <v>-1905.54</v>
      </c>
      <c r="E947" s="2">
        <v>-1950</v>
      </c>
      <c r="F947" s="2">
        <v>-2056.67</v>
      </c>
      <c r="G947" s="2">
        <v>-2050</v>
      </c>
      <c r="H947" s="2" t="str">
        <f t="shared" si="28"/>
        <v/>
      </c>
      <c r="J947" s="2">
        <f t="shared" si="29"/>
        <v>-2050</v>
      </c>
      <c r="K947" s="2">
        <v>-2050</v>
      </c>
      <c r="L947" s="2">
        <v>-2050</v>
      </c>
      <c r="M947" s="2">
        <v>-2050</v>
      </c>
      <c r="N947" s="2">
        <v>-2050</v>
      </c>
      <c r="O947" s="2">
        <v>-2050</v>
      </c>
      <c r="P947" s="2" t="s">
        <v>846</v>
      </c>
      <c r="Q947" s="2" t="s">
        <v>843</v>
      </c>
      <c r="R947" s="2" t="s">
        <v>813</v>
      </c>
    </row>
    <row r="948" spans="1:18">
      <c r="A948" s="2" t="s">
        <v>845</v>
      </c>
      <c r="B948" s="2" t="s">
        <v>15</v>
      </c>
      <c r="C948" s="2" t="s">
        <v>72</v>
      </c>
      <c r="D948" s="2">
        <v>-3560</v>
      </c>
      <c r="E948" s="2">
        <v>-3560</v>
      </c>
      <c r="F948" s="2">
        <v>-3560</v>
      </c>
      <c r="G948" s="2">
        <v>-3560</v>
      </c>
      <c r="H948" s="2" t="str">
        <f t="shared" si="28"/>
        <v/>
      </c>
      <c r="J948" s="2">
        <f t="shared" si="29"/>
        <v>-3560</v>
      </c>
      <c r="K948" s="2">
        <v>-3560</v>
      </c>
      <c r="L948" s="2">
        <v>-3560</v>
      </c>
      <c r="M948" s="2">
        <v>-3560</v>
      </c>
      <c r="N948" s="2">
        <v>-3560</v>
      </c>
      <c r="O948" s="2">
        <v>-2560</v>
      </c>
      <c r="P948" s="2" t="s">
        <v>847</v>
      </c>
      <c r="Q948" s="2" t="s">
        <v>843</v>
      </c>
      <c r="R948" s="2" t="s">
        <v>813</v>
      </c>
    </row>
    <row r="949" spans="1:18">
      <c r="A949" s="2" t="s">
        <v>845</v>
      </c>
      <c r="B949" s="2" t="s">
        <v>18</v>
      </c>
      <c r="C949" s="2" t="s">
        <v>19</v>
      </c>
      <c r="D949" s="2">
        <v>532.54999999999995</v>
      </c>
      <c r="H949" s="2" t="str">
        <f t="shared" si="28"/>
        <v/>
      </c>
      <c r="J949" s="2">
        <f t="shared" si="29"/>
        <v>0</v>
      </c>
      <c r="P949" s="2" t="s">
        <v>20</v>
      </c>
      <c r="Q949" s="2" t="s">
        <v>843</v>
      </c>
      <c r="R949" s="2" t="s">
        <v>813</v>
      </c>
    </row>
    <row r="950" spans="1:18">
      <c r="A950" s="2" t="s">
        <v>845</v>
      </c>
      <c r="B950" s="2" t="s">
        <v>18</v>
      </c>
      <c r="C950" s="2" t="s">
        <v>21</v>
      </c>
      <c r="E950" s="2">
        <v>10</v>
      </c>
      <c r="G950" s="2">
        <v>10</v>
      </c>
      <c r="H950" s="2" t="str">
        <f t="shared" si="28"/>
        <v/>
      </c>
      <c r="J950" s="2">
        <f t="shared" si="29"/>
        <v>10</v>
      </c>
      <c r="K950" s="2">
        <v>10</v>
      </c>
      <c r="L950" s="2">
        <v>10</v>
      </c>
      <c r="M950" s="2">
        <v>10</v>
      </c>
      <c r="N950" s="2">
        <v>10</v>
      </c>
      <c r="O950" s="2">
        <v>10</v>
      </c>
      <c r="P950" s="2" t="s">
        <v>22</v>
      </c>
      <c r="Q950" s="2" t="s">
        <v>843</v>
      </c>
      <c r="R950" s="2" t="s">
        <v>813</v>
      </c>
    </row>
    <row r="951" spans="1:18">
      <c r="A951" s="2" t="s">
        <v>845</v>
      </c>
      <c r="B951" s="2" t="s">
        <v>18</v>
      </c>
      <c r="C951" s="2" t="s">
        <v>23</v>
      </c>
      <c r="D951" s="2">
        <v>-171.4</v>
      </c>
      <c r="H951" s="2" t="str">
        <f t="shared" si="28"/>
        <v/>
      </c>
      <c r="J951" s="2">
        <f t="shared" si="29"/>
        <v>0</v>
      </c>
      <c r="P951" s="2" t="s">
        <v>24</v>
      </c>
      <c r="Q951" s="2" t="s">
        <v>843</v>
      </c>
      <c r="R951" s="2" t="s">
        <v>813</v>
      </c>
    </row>
    <row r="952" spans="1:18">
      <c r="A952" s="2" t="s">
        <v>845</v>
      </c>
      <c r="B952" s="2" t="s">
        <v>18</v>
      </c>
      <c r="C952" s="2" t="s">
        <v>27</v>
      </c>
      <c r="D952" s="2">
        <v>2733.16</v>
      </c>
      <c r="E952" s="2">
        <v>5484</v>
      </c>
      <c r="F952" s="2">
        <v>4624.46</v>
      </c>
      <c r="G952" s="2">
        <v>3384</v>
      </c>
      <c r="H952" s="2" t="str">
        <f t="shared" si="28"/>
        <v/>
      </c>
      <c r="J952" s="2">
        <f t="shared" si="29"/>
        <v>3384</v>
      </c>
      <c r="K952" s="2">
        <v>3384</v>
      </c>
      <c r="L952" s="2">
        <v>3384</v>
      </c>
      <c r="M952" s="2">
        <v>3384</v>
      </c>
      <c r="N952" s="2">
        <v>3384</v>
      </c>
      <c r="O952" s="2">
        <v>3384</v>
      </c>
      <c r="P952" s="2" t="s">
        <v>20</v>
      </c>
      <c r="Q952" s="2" t="s">
        <v>843</v>
      </c>
      <c r="R952" s="2" t="s">
        <v>813</v>
      </c>
    </row>
    <row r="953" spans="1:18">
      <c r="A953" s="2" t="s">
        <v>845</v>
      </c>
      <c r="B953" s="2" t="s">
        <v>18</v>
      </c>
      <c r="C953" s="2" t="s">
        <v>29</v>
      </c>
      <c r="D953" s="2">
        <v>662.83</v>
      </c>
      <c r="H953" s="2" t="str">
        <f t="shared" si="28"/>
        <v/>
      </c>
      <c r="J953" s="2">
        <f t="shared" si="29"/>
        <v>0</v>
      </c>
      <c r="Q953" s="2" t="s">
        <v>843</v>
      </c>
      <c r="R953" s="2" t="s">
        <v>813</v>
      </c>
    </row>
    <row r="954" spans="1:18">
      <c r="A954" s="2" t="s">
        <v>845</v>
      </c>
      <c r="B954" s="2" t="s">
        <v>18</v>
      </c>
      <c r="C954" s="2" t="s">
        <v>31</v>
      </c>
      <c r="D954" s="2">
        <v>103.19</v>
      </c>
      <c r="H954" s="2" t="str">
        <f t="shared" si="28"/>
        <v/>
      </c>
      <c r="J954" s="2">
        <f t="shared" si="29"/>
        <v>0</v>
      </c>
      <c r="P954" s="2" t="s">
        <v>20</v>
      </c>
      <c r="Q954" s="2" t="s">
        <v>843</v>
      </c>
      <c r="R954" s="2" t="s">
        <v>813</v>
      </c>
    </row>
    <row r="955" spans="1:18">
      <c r="A955" s="2" t="s">
        <v>845</v>
      </c>
      <c r="B955" s="2" t="s">
        <v>36</v>
      </c>
      <c r="C955" s="2" t="s">
        <v>41</v>
      </c>
      <c r="D955" s="2">
        <v>52.74</v>
      </c>
      <c r="H955" s="2" t="str">
        <f t="shared" si="28"/>
        <v/>
      </c>
      <c r="J955" s="2">
        <f t="shared" si="29"/>
        <v>0</v>
      </c>
      <c r="P955" s="2" t="s">
        <v>20</v>
      </c>
      <c r="Q955" s="2" t="s">
        <v>843</v>
      </c>
      <c r="R955" s="2" t="s">
        <v>813</v>
      </c>
    </row>
    <row r="956" spans="1:18">
      <c r="A956" s="2" t="s">
        <v>845</v>
      </c>
      <c r="B956" s="2" t="s">
        <v>42</v>
      </c>
      <c r="C956" s="2" t="s">
        <v>45</v>
      </c>
      <c r="D956" s="2">
        <v>63.43</v>
      </c>
      <c r="E956" s="2">
        <v>500</v>
      </c>
      <c r="F956" s="2">
        <v>856.11</v>
      </c>
      <c r="G956" s="2">
        <v>500</v>
      </c>
      <c r="H956" s="2" t="str">
        <f t="shared" si="28"/>
        <v/>
      </c>
      <c r="J956" s="2">
        <f t="shared" si="29"/>
        <v>500</v>
      </c>
      <c r="K956" s="2">
        <v>500</v>
      </c>
      <c r="L956" s="2">
        <v>500</v>
      </c>
      <c r="M956" s="2">
        <v>500</v>
      </c>
      <c r="N956" s="2">
        <v>500</v>
      </c>
      <c r="O956" s="2">
        <v>500</v>
      </c>
      <c r="P956" s="2" t="s">
        <v>848</v>
      </c>
      <c r="Q956" s="2" t="s">
        <v>843</v>
      </c>
      <c r="R956" s="2" t="s">
        <v>813</v>
      </c>
    </row>
    <row r="957" spans="1:18">
      <c r="A957" s="2" t="s">
        <v>845</v>
      </c>
      <c r="B957" s="2" t="s">
        <v>42</v>
      </c>
      <c r="C957" s="2" t="s">
        <v>201</v>
      </c>
      <c r="D957" s="2">
        <v>273.69</v>
      </c>
      <c r="H957" s="2" t="str">
        <f t="shared" si="28"/>
        <v/>
      </c>
      <c r="J957" s="2">
        <f t="shared" si="29"/>
        <v>0</v>
      </c>
      <c r="P957" s="2" t="s">
        <v>849</v>
      </c>
      <c r="Q957" s="2" t="s">
        <v>843</v>
      </c>
      <c r="R957" s="2" t="s">
        <v>813</v>
      </c>
    </row>
    <row r="958" spans="1:18">
      <c r="A958" s="2" t="s">
        <v>845</v>
      </c>
      <c r="B958" s="2" t="s">
        <v>42</v>
      </c>
      <c r="C958" s="2" t="s">
        <v>205</v>
      </c>
      <c r="D958" s="2">
        <v>4111.45</v>
      </c>
      <c r="E958" s="2">
        <v>100</v>
      </c>
      <c r="G958" s="2">
        <v>6100</v>
      </c>
      <c r="H958" s="2" t="str">
        <f t="shared" si="28"/>
        <v/>
      </c>
      <c r="J958" s="2">
        <f t="shared" si="29"/>
        <v>6100</v>
      </c>
      <c r="K958" s="2">
        <v>100</v>
      </c>
      <c r="L958" s="2">
        <v>6100</v>
      </c>
      <c r="M958" s="2">
        <v>100</v>
      </c>
      <c r="N958" s="2">
        <v>6100</v>
      </c>
      <c r="O958" s="2">
        <v>100</v>
      </c>
      <c r="P958" s="2" t="s">
        <v>850</v>
      </c>
      <c r="Q958" s="2" t="s">
        <v>843</v>
      </c>
      <c r="R958" s="2" t="s">
        <v>813</v>
      </c>
    </row>
    <row r="959" spans="1:18">
      <c r="A959" s="2" t="s">
        <v>845</v>
      </c>
      <c r="B959" s="2" t="s">
        <v>42</v>
      </c>
      <c r="C959" s="2" t="s">
        <v>132</v>
      </c>
      <c r="D959" s="2">
        <v>190</v>
      </c>
      <c r="E959" s="2">
        <v>200</v>
      </c>
      <c r="F959" s="2">
        <v>190</v>
      </c>
      <c r="G959" s="2">
        <v>200</v>
      </c>
      <c r="H959" s="2" t="str">
        <f t="shared" si="28"/>
        <v/>
      </c>
      <c r="J959" s="2">
        <f t="shared" si="29"/>
        <v>200</v>
      </c>
      <c r="K959" s="2">
        <v>200</v>
      </c>
      <c r="L959" s="2">
        <v>200</v>
      </c>
      <c r="M959" s="2">
        <v>200</v>
      </c>
      <c r="N959" s="2">
        <v>200</v>
      </c>
      <c r="O959" s="2">
        <v>200</v>
      </c>
      <c r="P959" s="2" t="s">
        <v>851</v>
      </c>
      <c r="Q959" s="2" t="s">
        <v>843</v>
      </c>
      <c r="R959" s="2" t="s">
        <v>813</v>
      </c>
    </row>
    <row r="960" spans="1:18">
      <c r="A960" s="2" t="s">
        <v>845</v>
      </c>
      <c r="B960" s="2" t="s">
        <v>42</v>
      </c>
      <c r="C960" s="2" t="s">
        <v>134</v>
      </c>
      <c r="D960" s="2">
        <v>1339.39</v>
      </c>
      <c r="H960" s="2" t="str">
        <f t="shared" si="28"/>
        <v/>
      </c>
      <c r="J960" s="2">
        <f t="shared" si="29"/>
        <v>0</v>
      </c>
      <c r="P960" s="2" t="s">
        <v>852</v>
      </c>
      <c r="Q960" s="2" t="s">
        <v>843</v>
      </c>
      <c r="R960" s="2" t="s">
        <v>813</v>
      </c>
    </row>
    <row r="961" spans="1:18">
      <c r="A961" s="2" t="s">
        <v>845</v>
      </c>
      <c r="B961" s="2" t="s">
        <v>60</v>
      </c>
      <c r="C961" s="2" t="s">
        <v>659</v>
      </c>
      <c r="D961" s="2">
        <v>507</v>
      </c>
      <c r="E961" s="2">
        <v>507</v>
      </c>
      <c r="F961" s="2">
        <v>507</v>
      </c>
      <c r="G961" s="2">
        <v>508</v>
      </c>
      <c r="H961" s="2" t="str">
        <f t="shared" si="28"/>
        <v/>
      </c>
      <c r="J961" s="2">
        <f t="shared" si="29"/>
        <v>508</v>
      </c>
      <c r="K961" s="2">
        <v>507</v>
      </c>
      <c r="L961" s="2">
        <v>508</v>
      </c>
      <c r="M961" s="2">
        <v>507</v>
      </c>
      <c r="N961" s="2">
        <v>508</v>
      </c>
      <c r="O961" s="2">
        <v>507</v>
      </c>
      <c r="P961" s="2" t="s">
        <v>853</v>
      </c>
      <c r="Q961" s="2" t="s">
        <v>843</v>
      </c>
      <c r="R961" s="2" t="s">
        <v>813</v>
      </c>
    </row>
    <row r="962" spans="1:18">
      <c r="A962" s="2" t="s">
        <v>845</v>
      </c>
      <c r="B962" s="2" t="s">
        <v>60</v>
      </c>
      <c r="C962" s="2" t="s">
        <v>87</v>
      </c>
      <c r="D962" s="2">
        <v>942</v>
      </c>
      <c r="E962" s="2">
        <v>933</v>
      </c>
      <c r="F962" s="2">
        <v>932</v>
      </c>
      <c r="G962" s="2">
        <v>923</v>
      </c>
      <c r="H962" s="2" t="str">
        <f t="shared" si="28"/>
        <v/>
      </c>
      <c r="J962" s="2">
        <f t="shared" si="29"/>
        <v>923</v>
      </c>
      <c r="K962" s="2">
        <v>923</v>
      </c>
      <c r="L962" s="2">
        <v>923</v>
      </c>
      <c r="M962" s="2">
        <v>923</v>
      </c>
      <c r="N962" s="2">
        <v>461</v>
      </c>
      <c r="P962" s="2" t="s">
        <v>854</v>
      </c>
      <c r="Q962" s="2" t="s">
        <v>843</v>
      </c>
      <c r="R962" s="2" t="s">
        <v>813</v>
      </c>
    </row>
    <row r="963" spans="1:18">
      <c r="A963" s="2" t="s">
        <v>845</v>
      </c>
      <c r="B963" s="2" t="s">
        <v>60</v>
      </c>
      <c r="C963" s="2" t="s">
        <v>247</v>
      </c>
      <c r="F963" s="2">
        <v>7344.03</v>
      </c>
      <c r="H963" s="2" t="str">
        <f t="shared" ref="H963:H1026" si="30">IF(ABS(G963)&gt;5000,
      IF(ABS(F963)&lt;&gt;0,
          IF(ABS((F963-G963)/G963*100)&gt;10,"W",""),""),"")</f>
        <v/>
      </c>
      <c r="J963" s="2">
        <f t="shared" ref="J963:J1026" si="31">G963+I963</f>
        <v>0</v>
      </c>
      <c r="Q963" s="2" t="s">
        <v>843</v>
      </c>
      <c r="R963" s="2" t="s">
        <v>813</v>
      </c>
    </row>
    <row r="964" spans="1:18">
      <c r="A964" s="2" t="s">
        <v>845</v>
      </c>
      <c r="B964" s="2" t="s">
        <v>63</v>
      </c>
      <c r="C964" s="2" t="s">
        <v>407</v>
      </c>
      <c r="E964" s="2">
        <v>8120</v>
      </c>
      <c r="F964" s="2">
        <v>7076.92</v>
      </c>
      <c r="G964" s="2">
        <v>8200</v>
      </c>
      <c r="H964" s="2" t="str">
        <f t="shared" si="30"/>
        <v>W</v>
      </c>
      <c r="J964" s="2">
        <f t="shared" si="31"/>
        <v>8200</v>
      </c>
      <c r="K964" s="2">
        <v>8200</v>
      </c>
      <c r="L964" s="2">
        <v>8200</v>
      </c>
      <c r="M964" s="2">
        <v>8200</v>
      </c>
      <c r="N964" s="2">
        <v>8200</v>
      </c>
      <c r="O964" s="2">
        <v>8200</v>
      </c>
      <c r="P964" s="2" t="s">
        <v>855</v>
      </c>
      <c r="Q964" s="2" t="s">
        <v>843</v>
      </c>
      <c r="R964" s="2" t="s">
        <v>813</v>
      </c>
    </row>
    <row r="965" spans="1:18">
      <c r="A965" s="2" t="s">
        <v>845</v>
      </c>
      <c r="B965" s="2" t="s">
        <v>159</v>
      </c>
      <c r="C965" s="2" t="s">
        <v>856</v>
      </c>
      <c r="D965" s="2">
        <v>-23229</v>
      </c>
      <c r="H965" s="2" t="str">
        <f t="shared" si="30"/>
        <v/>
      </c>
      <c r="J965" s="2">
        <f t="shared" si="31"/>
        <v>0</v>
      </c>
      <c r="P965" s="2" t="s">
        <v>857</v>
      </c>
      <c r="Q965" s="2" t="s">
        <v>843</v>
      </c>
      <c r="R965" s="2" t="s">
        <v>813</v>
      </c>
    </row>
    <row r="966" spans="1:18">
      <c r="A966" s="2" t="s">
        <v>845</v>
      </c>
      <c r="B966" s="2" t="s">
        <v>101</v>
      </c>
      <c r="C966" s="2" t="s">
        <v>858</v>
      </c>
      <c r="D966" s="2">
        <v>267.75</v>
      </c>
      <c r="H966" s="2" t="str">
        <f t="shared" si="30"/>
        <v/>
      </c>
      <c r="J966" s="2">
        <f t="shared" si="31"/>
        <v>0</v>
      </c>
      <c r="P966" s="2" t="s">
        <v>857</v>
      </c>
      <c r="Q966" s="2" t="s">
        <v>843</v>
      </c>
      <c r="R966" s="2" t="s">
        <v>813</v>
      </c>
    </row>
    <row r="967" spans="1:18">
      <c r="A967" s="2" t="s">
        <v>845</v>
      </c>
      <c r="B967" s="2" t="s">
        <v>101</v>
      </c>
      <c r="C967" s="2" t="s">
        <v>102</v>
      </c>
      <c r="F967" s="2">
        <v>14900.3</v>
      </c>
      <c r="H967" s="2" t="str">
        <f t="shared" si="30"/>
        <v/>
      </c>
      <c r="J967" s="2">
        <f t="shared" si="31"/>
        <v>0</v>
      </c>
      <c r="P967" s="2" t="s">
        <v>859</v>
      </c>
      <c r="Q967" s="2" t="s">
        <v>843</v>
      </c>
      <c r="R967" s="2" t="s">
        <v>813</v>
      </c>
    </row>
    <row r="968" spans="1:18">
      <c r="A968" s="2" t="s">
        <v>845</v>
      </c>
      <c r="B968" s="2" t="s">
        <v>66</v>
      </c>
      <c r="C968" s="2" t="s">
        <v>860</v>
      </c>
      <c r="D968" s="2">
        <v>-4406.46</v>
      </c>
      <c r="E968" s="2">
        <v>-4355</v>
      </c>
      <c r="F968" s="2">
        <v>-4238.7299999999996</v>
      </c>
      <c r="G968" s="2">
        <v>-4406</v>
      </c>
      <c r="H968" s="2" t="str">
        <f t="shared" si="30"/>
        <v/>
      </c>
      <c r="J968" s="2">
        <f t="shared" si="31"/>
        <v>-4406</v>
      </c>
      <c r="K968" s="2">
        <v>-4406</v>
      </c>
      <c r="L968" s="2">
        <v>-4406</v>
      </c>
      <c r="M968" s="2">
        <v>-4406</v>
      </c>
      <c r="N968" s="2">
        <v>-4406</v>
      </c>
      <c r="O968" s="2">
        <v>-4406</v>
      </c>
      <c r="P968" s="2" t="s">
        <v>861</v>
      </c>
      <c r="Q968" s="2" t="s">
        <v>843</v>
      </c>
      <c r="R968" s="2" t="s">
        <v>813</v>
      </c>
    </row>
    <row r="969" spans="1:18">
      <c r="A969" s="2" t="s">
        <v>845</v>
      </c>
      <c r="B969" s="2" t="s">
        <v>90</v>
      </c>
      <c r="C969" s="2" t="s">
        <v>378</v>
      </c>
      <c r="D969" s="2">
        <v>5021</v>
      </c>
      <c r="E969" s="2">
        <v>2887</v>
      </c>
      <c r="G969" s="2">
        <v>5021</v>
      </c>
      <c r="H969" s="2" t="str">
        <f t="shared" si="30"/>
        <v/>
      </c>
      <c r="J969" s="2">
        <f t="shared" si="31"/>
        <v>5021</v>
      </c>
      <c r="K969" s="2">
        <v>5021</v>
      </c>
      <c r="L969" s="2">
        <v>5021</v>
      </c>
      <c r="M969" s="2">
        <v>5021</v>
      </c>
      <c r="N969" s="2">
        <v>5021</v>
      </c>
      <c r="O969" s="2">
        <v>5021</v>
      </c>
      <c r="Q969" s="2" t="s">
        <v>843</v>
      </c>
      <c r="R969" s="2" t="s">
        <v>813</v>
      </c>
    </row>
    <row r="970" spans="1:18">
      <c r="A970" s="2" t="s">
        <v>862</v>
      </c>
      <c r="B970" s="2" t="s">
        <v>42</v>
      </c>
      <c r="C970" s="2" t="s">
        <v>205</v>
      </c>
      <c r="D970" s="2">
        <v>917.49</v>
      </c>
      <c r="E970" s="2">
        <v>5250</v>
      </c>
      <c r="G970" s="2">
        <v>2500</v>
      </c>
      <c r="H970" s="2" t="str">
        <f t="shared" si="30"/>
        <v/>
      </c>
      <c r="J970" s="2">
        <f t="shared" si="31"/>
        <v>2500</v>
      </c>
      <c r="K970" s="2">
        <v>250</v>
      </c>
      <c r="L970" s="2">
        <v>250</v>
      </c>
      <c r="M970" s="2">
        <v>250</v>
      </c>
      <c r="N970" s="2">
        <v>250</v>
      </c>
      <c r="O970" s="2">
        <v>250</v>
      </c>
      <c r="P970" s="2" t="s">
        <v>863</v>
      </c>
      <c r="Q970" s="2" t="s">
        <v>843</v>
      </c>
      <c r="R970" s="2" t="s">
        <v>813</v>
      </c>
    </row>
    <row r="971" spans="1:18">
      <c r="A971" s="2" t="s">
        <v>862</v>
      </c>
      <c r="B971" s="2" t="s">
        <v>42</v>
      </c>
      <c r="C971" s="2" t="s">
        <v>208</v>
      </c>
      <c r="E971" s="2">
        <v>100</v>
      </c>
      <c r="G971" s="2">
        <v>100</v>
      </c>
      <c r="H971" s="2" t="str">
        <f t="shared" si="30"/>
        <v/>
      </c>
      <c r="J971" s="2">
        <f t="shared" si="31"/>
        <v>100</v>
      </c>
      <c r="K971" s="2">
        <v>100</v>
      </c>
      <c r="L971" s="2">
        <v>100</v>
      </c>
      <c r="M971" s="2">
        <v>100</v>
      </c>
      <c r="N971" s="2">
        <v>100</v>
      </c>
      <c r="O971" s="2">
        <v>100</v>
      </c>
      <c r="P971" s="2" t="s">
        <v>864</v>
      </c>
      <c r="Q971" s="2" t="s">
        <v>843</v>
      </c>
      <c r="R971" s="2" t="s">
        <v>813</v>
      </c>
    </row>
    <row r="972" spans="1:18">
      <c r="A972" s="2" t="s">
        <v>862</v>
      </c>
      <c r="B972" s="2" t="s">
        <v>90</v>
      </c>
      <c r="C972" s="2" t="s">
        <v>91</v>
      </c>
      <c r="D972" s="2">
        <v>3027.45</v>
      </c>
      <c r="G972" s="2">
        <v>3703</v>
      </c>
      <c r="H972" s="2" t="str">
        <f t="shared" si="30"/>
        <v/>
      </c>
      <c r="J972" s="2">
        <f t="shared" si="31"/>
        <v>3703</v>
      </c>
      <c r="K972" s="2">
        <v>3691</v>
      </c>
      <c r="L972" s="2">
        <v>3694</v>
      </c>
      <c r="M972" s="2">
        <v>3685</v>
      </c>
      <c r="N972" s="2">
        <v>3679</v>
      </c>
      <c r="O972" s="2">
        <v>3632</v>
      </c>
      <c r="P972" s="2" t="s">
        <v>465</v>
      </c>
      <c r="Q972" s="2" t="s">
        <v>843</v>
      </c>
      <c r="R972" s="2" t="s">
        <v>813</v>
      </c>
    </row>
    <row r="973" spans="1:18">
      <c r="A973" s="2" t="s">
        <v>865</v>
      </c>
      <c r="B973" s="2" t="s">
        <v>42</v>
      </c>
      <c r="C973" s="2" t="s">
        <v>45</v>
      </c>
      <c r="D973" s="2">
        <v>25.89</v>
      </c>
      <c r="H973" s="2" t="str">
        <f t="shared" si="30"/>
        <v/>
      </c>
      <c r="J973" s="2">
        <f t="shared" si="31"/>
        <v>0</v>
      </c>
      <c r="P973" s="2" t="s">
        <v>866</v>
      </c>
      <c r="Q973" s="2" t="s">
        <v>843</v>
      </c>
      <c r="R973" s="2" t="s">
        <v>813</v>
      </c>
    </row>
    <row r="974" spans="1:18">
      <c r="A974" s="2" t="s">
        <v>865</v>
      </c>
      <c r="B974" s="2" t="s">
        <v>42</v>
      </c>
      <c r="C974" s="2" t="s">
        <v>205</v>
      </c>
      <c r="E974" s="2">
        <v>5200</v>
      </c>
      <c r="G974" s="2">
        <v>5200</v>
      </c>
      <c r="H974" s="2" t="str">
        <f t="shared" si="30"/>
        <v/>
      </c>
      <c r="J974" s="2">
        <f t="shared" si="31"/>
        <v>5200</v>
      </c>
      <c r="K974" s="2">
        <v>200</v>
      </c>
      <c r="L974" s="2">
        <v>200</v>
      </c>
      <c r="M974" s="2">
        <v>200</v>
      </c>
      <c r="N974" s="2">
        <v>200</v>
      </c>
      <c r="O974" s="2">
        <v>200</v>
      </c>
      <c r="P974" s="2" t="s">
        <v>867</v>
      </c>
      <c r="Q974" s="2" t="s">
        <v>843</v>
      </c>
      <c r="R974" s="2" t="s">
        <v>813</v>
      </c>
    </row>
    <row r="975" spans="1:18">
      <c r="A975" s="2" t="s">
        <v>865</v>
      </c>
      <c r="B975" s="2" t="s">
        <v>42</v>
      </c>
      <c r="C975" s="2" t="s">
        <v>126</v>
      </c>
      <c r="D975" s="2">
        <v>106.51</v>
      </c>
      <c r="H975" s="2" t="str">
        <f t="shared" si="30"/>
        <v/>
      </c>
      <c r="J975" s="2">
        <f t="shared" si="31"/>
        <v>0</v>
      </c>
      <c r="P975" s="2" t="s">
        <v>868</v>
      </c>
      <c r="Q975" s="2" t="s">
        <v>843</v>
      </c>
      <c r="R975" s="2" t="s">
        <v>813</v>
      </c>
    </row>
    <row r="976" spans="1:18">
      <c r="A976" s="2" t="s">
        <v>865</v>
      </c>
      <c r="B976" s="2" t="s">
        <v>42</v>
      </c>
      <c r="C976" s="2" t="s">
        <v>208</v>
      </c>
      <c r="E976" s="2">
        <v>100</v>
      </c>
      <c r="G976" s="2">
        <v>100</v>
      </c>
      <c r="H976" s="2" t="str">
        <f t="shared" si="30"/>
        <v/>
      </c>
      <c r="J976" s="2">
        <f t="shared" si="31"/>
        <v>100</v>
      </c>
      <c r="K976" s="2">
        <v>100</v>
      </c>
      <c r="L976" s="2">
        <v>100</v>
      </c>
      <c r="M976" s="2">
        <v>100</v>
      </c>
      <c r="N976" s="2">
        <v>100</v>
      </c>
      <c r="O976" s="2">
        <v>100</v>
      </c>
      <c r="P976" s="2" t="s">
        <v>869</v>
      </c>
      <c r="Q976" s="2" t="s">
        <v>843</v>
      </c>
      <c r="R976" s="2" t="s">
        <v>813</v>
      </c>
    </row>
    <row r="977" spans="1:18">
      <c r="A977" s="2" t="s">
        <v>865</v>
      </c>
      <c r="B977" s="2" t="s">
        <v>42</v>
      </c>
      <c r="C977" s="2" t="s">
        <v>128</v>
      </c>
      <c r="E977" s="2">
        <v>400</v>
      </c>
      <c r="G977" s="2">
        <v>400</v>
      </c>
      <c r="H977" s="2" t="str">
        <f t="shared" si="30"/>
        <v/>
      </c>
      <c r="J977" s="2">
        <f t="shared" si="31"/>
        <v>400</v>
      </c>
      <c r="K977" s="2">
        <v>400</v>
      </c>
      <c r="L977" s="2">
        <v>400</v>
      </c>
      <c r="M977" s="2">
        <v>400</v>
      </c>
      <c r="N977" s="2">
        <v>400</v>
      </c>
      <c r="O977" s="2">
        <v>400</v>
      </c>
      <c r="P977" s="2" t="s">
        <v>870</v>
      </c>
      <c r="Q977" s="2" t="s">
        <v>843</v>
      </c>
      <c r="R977" s="2" t="s">
        <v>813</v>
      </c>
    </row>
    <row r="978" spans="1:18">
      <c r="A978" s="2" t="s">
        <v>865</v>
      </c>
      <c r="B978" s="2" t="s">
        <v>42</v>
      </c>
      <c r="C978" s="2" t="s">
        <v>77</v>
      </c>
      <c r="E978" s="2">
        <v>15</v>
      </c>
      <c r="G978" s="2">
        <v>15</v>
      </c>
      <c r="H978" s="2" t="str">
        <f t="shared" si="30"/>
        <v/>
      </c>
      <c r="J978" s="2">
        <f t="shared" si="31"/>
        <v>15</v>
      </c>
      <c r="K978" s="2">
        <v>15</v>
      </c>
      <c r="L978" s="2">
        <v>15</v>
      </c>
      <c r="M978" s="2">
        <v>15</v>
      </c>
      <c r="N978" s="2">
        <v>15</v>
      </c>
      <c r="O978" s="2">
        <v>15</v>
      </c>
      <c r="P978" s="2" t="s">
        <v>871</v>
      </c>
      <c r="Q978" s="2" t="s">
        <v>843</v>
      </c>
      <c r="R978" s="2" t="s">
        <v>813</v>
      </c>
    </row>
    <row r="979" spans="1:18">
      <c r="A979" s="2" t="s">
        <v>865</v>
      </c>
      <c r="B979" s="2" t="s">
        <v>60</v>
      </c>
      <c r="C979" s="2" t="s">
        <v>87</v>
      </c>
      <c r="D979" s="2">
        <v>146</v>
      </c>
      <c r="E979" s="2">
        <v>146</v>
      </c>
      <c r="F979" s="2">
        <v>146</v>
      </c>
      <c r="G979" s="2">
        <v>146</v>
      </c>
      <c r="H979" s="2" t="str">
        <f t="shared" si="30"/>
        <v/>
      </c>
      <c r="J979" s="2">
        <f t="shared" si="31"/>
        <v>146</v>
      </c>
      <c r="K979" s="2">
        <v>145</v>
      </c>
      <c r="L979" s="2">
        <v>146</v>
      </c>
      <c r="M979" s="2">
        <v>146</v>
      </c>
      <c r="N979" s="2">
        <v>145</v>
      </c>
      <c r="O979" s="2">
        <v>134</v>
      </c>
      <c r="P979" s="2" t="s">
        <v>872</v>
      </c>
      <c r="Q979" s="2" t="s">
        <v>843</v>
      </c>
      <c r="R979" s="2" t="s">
        <v>813</v>
      </c>
    </row>
    <row r="980" spans="1:18">
      <c r="A980" s="2" t="s">
        <v>865</v>
      </c>
      <c r="B980" s="2" t="s">
        <v>60</v>
      </c>
      <c r="C980" s="2" t="s">
        <v>333</v>
      </c>
      <c r="D980" s="2">
        <v>75</v>
      </c>
      <c r="E980" s="2">
        <v>75</v>
      </c>
      <c r="F980" s="2">
        <v>75</v>
      </c>
      <c r="G980" s="2">
        <v>75</v>
      </c>
      <c r="H980" s="2" t="str">
        <f t="shared" si="30"/>
        <v/>
      </c>
      <c r="J980" s="2">
        <f t="shared" si="31"/>
        <v>75</v>
      </c>
      <c r="K980" s="2">
        <v>75</v>
      </c>
      <c r="L980" s="2">
        <v>74</v>
      </c>
      <c r="M980" s="2">
        <v>75</v>
      </c>
      <c r="N980" s="2">
        <v>75</v>
      </c>
      <c r="O980" s="2">
        <v>75</v>
      </c>
      <c r="Q980" s="2" t="s">
        <v>843</v>
      </c>
      <c r="R980" s="2" t="s">
        <v>813</v>
      </c>
    </row>
    <row r="981" spans="1:18">
      <c r="A981" s="2" t="s">
        <v>873</v>
      </c>
      <c r="B981" s="2" t="s">
        <v>42</v>
      </c>
      <c r="C981" s="2" t="s">
        <v>205</v>
      </c>
      <c r="D981" s="2">
        <v>348.86</v>
      </c>
      <c r="H981" s="2" t="str">
        <f t="shared" si="30"/>
        <v/>
      </c>
      <c r="J981" s="2">
        <f t="shared" si="31"/>
        <v>0</v>
      </c>
      <c r="P981" s="2" t="s">
        <v>874</v>
      </c>
      <c r="Q981" s="2" t="s">
        <v>843</v>
      </c>
      <c r="R981" s="2" t="s">
        <v>813</v>
      </c>
    </row>
    <row r="982" spans="1:18">
      <c r="A982" s="2" t="s">
        <v>873</v>
      </c>
      <c r="B982" s="2" t="s">
        <v>42</v>
      </c>
      <c r="C982" s="2" t="s">
        <v>208</v>
      </c>
      <c r="E982" s="2">
        <v>100</v>
      </c>
      <c r="G982" s="2">
        <v>100</v>
      </c>
      <c r="H982" s="2" t="str">
        <f t="shared" si="30"/>
        <v/>
      </c>
      <c r="J982" s="2">
        <f t="shared" si="31"/>
        <v>100</v>
      </c>
      <c r="K982" s="2">
        <v>100</v>
      </c>
      <c r="L982" s="2">
        <v>100</v>
      </c>
      <c r="M982" s="2">
        <v>100</v>
      </c>
      <c r="N982" s="2">
        <v>100</v>
      </c>
      <c r="O982" s="2">
        <v>100</v>
      </c>
      <c r="P982" s="2" t="s">
        <v>875</v>
      </c>
      <c r="Q982" s="2" t="s">
        <v>843</v>
      </c>
      <c r="R982" s="2" t="s">
        <v>813</v>
      </c>
    </row>
    <row r="983" spans="1:18">
      <c r="A983" s="2" t="s">
        <v>876</v>
      </c>
      <c r="B983" s="2" t="s">
        <v>105</v>
      </c>
      <c r="C983" s="2" t="s">
        <v>381</v>
      </c>
      <c r="D983" s="2">
        <v>-9212</v>
      </c>
      <c r="E983" s="2">
        <v>-9150</v>
      </c>
      <c r="G983" s="2">
        <v>-9200</v>
      </c>
      <c r="H983" s="2" t="str">
        <f t="shared" si="30"/>
        <v/>
      </c>
      <c r="J983" s="2">
        <f t="shared" si="31"/>
        <v>-9200</v>
      </c>
      <c r="K983" s="2">
        <v>-9200</v>
      </c>
      <c r="L983" s="2">
        <v>-9200</v>
      </c>
      <c r="M983" s="2">
        <v>-9200</v>
      </c>
      <c r="N983" s="2">
        <v>-9200</v>
      </c>
      <c r="O983" s="2">
        <v>-9200</v>
      </c>
      <c r="P983" s="2" t="s">
        <v>877</v>
      </c>
      <c r="Q983" s="2" t="s">
        <v>843</v>
      </c>
      <c r="R983" s="2" t="s">
        <v>813</v>
      </c>
    </row>
    <row r="984" spans="1:18">
      <c r="A984" s="2" t="s">
        <v>876</v>
      </c>
      <c r="B984" s="2" t="s">
        <v>10</v>
      </c>
      <c r="C984" s="2" t="s">
        <v>114</v>
      </c>
      <c r="D984" s="2">
        <v>-100</v>
      </c>
      <c r="E984" s="2">
        <v>-50</v>
      </c>
      <c r="G984" s="2">
        <v>-50</v>
      </c>
      <c r="H984" s="2" t="str">
        <f t="shared" si="30"/>
        <v/>
      </c>
      <c r="J984" s="2">
        <f t="shared" si="31"/>
        <v>-50</v>
      </c>
      <c r="K984" s="2">
        <v>-50</v>
      </c>
      <c r="L984" s="2">
        <v>-50</v>
      </c>
      <c r="M984" s="2">
        <v>-50</v>
      </c>
      <c r="N984" s="2">
        <v>-50</v>
      </c>
      <c r="O984" s="2">
        <v>-50</v>
      </c>
      <c r="P984" s="2" t="s">
        <v>878</v>
      </c>
      <c r="Q984" s="2" t="s">
        <v>843</v>
      </c>
      <c r="R984" s="2" t="s">
        <v>813</v>
      </c>
    </row>
    <row r="985" spans="1:18">
      <c r="A985" s="2" t="s">
        <v>876</v>
      </c>
      <c r="B985" s="2" t="s">
        <v>69</v>
      </c>
      <c r="C985" s="2" t="s">
        <v>181</v>
      </c>
      <c r="D985" s="2">
        <v>-1813</v>
      </c>
      <c r="E985" s="2">
        <v>-1814</v>
      </c>
      <c r="F985" s="2">
        <v>-1814</v>
      </c>
      <c r="G985" s="2">
        <v>-1814</v>
      </c>
      <c r="H985" s="2" t="str">
        <f t="shared" si="30"/>
        <v/>
      </c>
      <c r="J985" s="2">
        <f t="shared" si="31"/>
        <v>-1814</v>
      </c>
      <c r="K985" s="2">
        <v>-1814</v>
      </c>
      <c r="L985" s="2">
        <v>-1814</v>
      </c>
      <c r="M985" s="2">
        <v>-1813</v>
      </c>
      <c r="N985" s="2">
        <v>-1814</v>
      </c>
      <c r="O985" s="2">
        <v>-1813</v>
      </c>
      <c r="P985" s="2" t="s">
        <v>879</v>
      </c>
      <c r="Q985" s="2" t="s">
        <v>843</v>
      </c>
      <c r="R985" s="2" t="s">
        <v>813</v>
      </c>
    </row>
    <row r="986" spans="1:18">
      <c r="A986" s="2" t="s">
        <v>876</v>
      </c>
      <c r="B986" s="2" t="s">
        <v>69</v>
      </c>
      <c r="C986" s="2" t="s">
        <v>434</v>
      </c>
      <c r="D986" s="2">
        <v>-221</v>
      </c>
      <c r="E986" s="2">
        <v>-220</v>
      </c>
      <c r="F986" s="2">
        <v>-220</v>
      </c>
      <c r="G986" s="2">
        <v>-221</v>
      </c>
      <c r="H986" s="2" t="str">
        <f t="shared" si="30"/>
        <v/>
      </c>
      <c r="J986" s="2">
        <f t="shared" si="31"/>
        <v>-221</v>
      </c>
      <c r="K986" s="2">
        <v>-221</v>
      </c>
      <c r="L986" s="2">
        <v>-221</v>
      </c>
      <c r="M986" s="2">
        <v>-221</v>
      </c>
      <c r="N986" s="2">
        <v>-221</v>
      </c>
      <c r="O986" s="2">
        <v>-221</v>
      </c>
      <c r="P986" s="2" t="s">
        <v>880</v>
      </c>
      <c r="Q986" s="2" t="s">
        <v>843</v>
      </c>
      <c r="R986" s="2" t="s">
        <v>813</v>
      </c>
    </row>
    <row r="987" spans="1:18">
      <c r="A987" s="2" t="s">
        <v>876</v>
      </c>
      <c r="B987" s="2" t="s">
        <v>15</v>
      </c>
      <c r="C987" s="2" t="s">
        <v>72</v>
      </c>
      <c r="D987" s="2">
        <v>-100</v>
      </c>
      <c r="H987" s="2" t="str">
        <f t="shared" si="30"/>
        <v/>
      </c>
      <c r="J987" s="2">
        <f t="shared" si="31"/>
        <v>0</v>
      </c>
      <c r="P987" s="2" t="s">
        <v>881</v>
      </c>
      <c r="Q987" s="2" t="s">
        <v>843</v>
      </c>
      <c r="R987" s="2" t="s">
        <v>813</v>
      </c>
    </row>
    <row r="988" spans="1:18">
      <c r="A988" s="2" t="s">
        <v>876</v>
      </c>
      <c r="B988" s="2" t="s">
        <v>15</v>
      </c>
      <c r="C988" s="2" t="s">
        <v>184</v>
      </c>
      <c r="D988" s="2">
        <v>788.26</v>
      </c>
      <c r="H988" s="2" t="str">
        <f t="shared" si="30"/>
        <v/>
      </c>
      <c r="J988" s="2">
        <f t="shared" si="31"/>
        <v>0</v>
      </c>
      <c r="P988" s="2" t="s">
        <v>882</v>
      </c>
      <c r="Q988" s="2" t="s">
        <v>843</v>
      </c>
      <c r="R988" s="2" t="s">
        <v>813</v>
      </c>
    </row>
    <row r="989" spans="1:18">
      <c r="A989" s="2" t="s">
        <v>876</v>
      </c>
      <c r="B989" s="2" t="s">
        <v>18</v>
      </c>
      <c r="C989" s="2" t="s">
        <v>19</v>
      </c>
      <c r="D989" s="2">
        <v>2784.71</v>
      </c>
      <c r="E989" s="2">
        <v>3161</v>
      </c>
      <c r="F989" s="2">
        <v>3945.07</v>
      </c>
      <c r="G989" s="2">
        <v>4940</v>
      </c>
      <c r="H989" s="2" t="str">
        <f t="shared" si="30"/>
        <v/>
      </c>
      <c r="J989" s="2">
        <f t="shared" si="31"/>
        <v>4940</v>
      </c>
      <c r="K989" s="2">
        <v>4940</v>
      </c>
      <c r="L989" s="2">
        <v>4940</v>
      </c>
      <c r="M989" s="2">
        <v>4940</v>
      </c>
      <c r="N989" s="2">
        <v>4940</v>
      </c>
      <c r="O989" s="2">
        <v>4940</v>
      </c>
      <c r="P989" s="2" t="s">
        <v>20</v>
      </c>
      <c r="Q989" s="2" t="s">
        <v>843</v>
      </c>
      <c r="R989" s="2" t="s">
        <v>813</v>
      </c>
    </row>
    <row r="990" spans="1:18">
      <c r="A990" s="2" t="s">
        <v>876</v>
      </c>
      <c r="B990" s="2" t="s">
        <v>18</v>
      </c>
      <c r="C990" s="2" t="s">
        <v>21</v>
      </c>
      <c r="D990" s="2">
        <v>13.17</v>
      </c>
      <c r="E990" s="2">
        <v>15</v>
      </c>
      <c r="F990" s="2">
        <v>22.12</v>
      </c>
      <c r="G990" s="2">
        <v>25</v>
      </c>
      <c r="H990" s="2" t="str">
        <f t="shared" si="30"/>
        <v/>
      </c>
      <c r="J990" s="2">
        <f t="shared" si="31"/>
        <v>25</v>
      </c>
      <c r="K990" s="2">
        <v>25</v>
      </c>
      <c r="L990" s="2">
        <v>25</v>
      </c>
      <c r="M990" s="2">
        <v>25</v>
      </c>
      <c r="N990" s="2">
        <v>25</v>
      </c>
      <c r="O990" s="2">
        <v>25</v>
      </c>
      <c r="P990" s="2" t="s">
        <v>22</v>
      </c>
      <c r="Q990" s="2" t="s">
        <v>843</v>
      </c>
      <c r="R990" s="2" t="s">
        <v>813</v>
      </c>
    </row>
    <row r="991" spans="1:18">
      <c r="A991" s="2" t="s">
        <v>876</v>
      </c>
      <c r="B991" s="2" t="s">
        <v>18</v>
      </c>
      <c r="C991" s="2" t="s">
        <v>23</v>
      </c>
      <c r="D991" s="2">
        <v>111.34</v>
      </c>
      <c r="H991" s="2" t="str">
        <f t="shared" si="30"/>
        <v/>
      </c>
      <c r="J991" s="2">
        <f t="shared" si="31"/>
        <v>0</v>
      </c>
      <c r="P991" s="2" t="s">
        <v>24</v>
      </c>
      <c r="Q991" s="2" t="s">
        <v>843</v>
      </c>
      <c r="R991" s="2" t="s">
        <v>813</v>
      </c>
    </row>
    <row r="992" spans="1:18">
      <c r="A992" s="2" t="s">
        <v>876</v>
      </c>
      <c r="B992" s="2" t="s">
        <v>18</v>
      </c>
      <c r="C992" s="2" t="s">
        <v>31</v>
      </c>
      <c r="D992" s="2">
        <v>552.6</v>
      </c>
      <c r="E992" s="2">
        <v>659</v>
      </c>
      <c r="F992" s="2">
        <v>820.48</v>
      </c>
      <c r="G992" s="2">
        <v>1071</v>
      </c>
      <c r="H992" s="2" t="str">
        <f t="shared" si="30"/>
        <v/>
      </c>
      <c r="J992" s="2">
        <f t="shared" si="31"/>
        <v>1071</v>
      </c>
      <c r="K992" s="2">
        <v>1071</v>
      </c>
      <c r="L992" s="2">
        <v>1071</v>
      </c>
      <c r="M992" s="2">
        <v>1071</v>
      </c>
      <c r="N992" s="2">
        <v>1071</v>
      </c>
      <c r="O992" s="2">
        <v>1071</v>
      </c>
      <c r="P992" s="2" t="s">
        <v>20</v>
      </c>
      <c r="Q992" s="2" t="s">
        <v>843</v>
      </c>
      <c r="R992" s="2" t="s">
        <v>813</v>
      </c>
    </row>
    <row r="993" spans="1:18">
      <c r="A993" s="2" t="s">
        <v>876</v>
      </c>
      <c r="B993" s="2" t="s">
        <v>36</v>
      </c>
      <c r="C993" s="2" t="s">
        <v>41</v>
      </c>
      <c r="D993" s="2">
        <v>229.82</v>
      </c>
      <c r="E993" s="2">
        <v>255</v>
      </c>
      <c r="F993" s="2">
        <v>319.66000000000003</v>
      </c>
      <c r="G993" s="2">
        <v>402</v>
      </c>
      <c r="H993" s="2" t="str">
        <f t="shared" si="30"/>
        <v/>
      </c>
      <c r="J993" s="2">
        <f t="shared" si="31"/>
        <v>402</v>
      </c>
      <c r="K993" s="2">
        <v>402</v>
      </c>
      <c r="L993" s="2">
        <v>402</v>
      </c>
      <c r="M993" s="2">
        <v>402</v>
      </c>
      <c r="N993" s="2">
        <v>402</v>
      </c>
      <c r="O993" s="2">
        <v>402</v>
      </c>
      <c r="P993" s="2" t="s">
        <v>20</v>
      </c>
      <c r="Q993" s="2" t="s">
        <v>843</v>
      </c>
      <c r="R993" s="2" t="s">
        <v>813</v>
      </c>
    </row>
    <row r="994" spans="1:18">
      <c r="A994" s="2" t="s">
        <v>876</v>
      </c>
      <c r="B994" s="2" t="s">
        <v>42</v>
      </c>
      <c r="C994" s="2" t="s">
        <v>186</v>
      </c>
      <c r="D994" s="2">
        <v>10250.91</v>
      </c>
      <c r="E994" s="2">
        <v>13000</v>
      </c>
      <c r="F994" s="2">
        <v>9705.2099999999991</v>
      </c>
      <c r="G994" s="2">
        <v>9000</v>
      </c>
      <c r="H994" s="2" t="str">
        <f t="shared" si="30"/>
        <v/>
      </c>
      <c r="J994" s="2">
        <f t="shared" si="31"/>
        <v>9000</v>
      </c>
      <c r="K994" s="2">
        <v>9000</v>
      </c>
      <c r="L994" s="2">
        <v>9000</v>
      </c>
      <c r="M994" s="2">
        <v>9000</v>
      </c>
      <c r="N994" s="2">
        <v>9000</v>
      </c>
      <c r="O994" s="2">
        <v>9000</v>
      </c>
      <c r="P994" s="2" t="s">
        <v>883</v>
      </c>
      <c r="Q994" s="2" t="s">
        <v>843</v>
      </c>
      <c r="R994" s="2" t="s">
        <v>813</v>
      </c>
    </row>
    <row r="995" spans="1:18">
      <c r="A995" s="2" t="s">
        <v>876</v>
      </c>
      <c r="B995" s="2" t="s">
        <v>42</v>
      </c>
      <c r="C995" s="2" t="s">
        <v>188</v>
      </c>
      <c r="D995" s="2">
        <v>17888.849999999999</v>
      </c>
      <c r="E995" s="2">
        <v>33000</v>
      </c>
      <c r="F995" s="2">
        <v>30107</v>
      </c>
      <c r="G995" s="2">
        <v>33000</v>
      </c>
      <c r="H995" s="2" t="str">
        <f t="shared" si="30"/>
        <v/>
      </c>
      <c r="J995" s="2">
        <f t="shared" si="31"/>
        <v>33000</v>
      </c>
      <c r="K995" s="2">
        <v>33000</v>
      </c>
      <c r="L995" s="2">
        <v>33000</v>
      </c>
      <c r="M995" s="2">
        <v>33000</v>
      </c>
      <c r="N995" s="2">
        <v>33000</v>
      </c>
      <c r="O995" s="2">
        <v>33000</v>
      </c>
      <c r="P995" s="2" t="s">
        <v>884</v>
      </c>
      <c r="Q995" s="2" t="s">
        <v>843</v>
      </c>
      <c r="R995" s="2" t="s">
        <v>813</v>
      </c>
    </row>
    <row r="996" spans="1:18">
      <c r="A996" s="2" t="s">
        <v>876</v>
      </c>
      <c r="B996" s="2" t="s">
        <v>42</v>
      </c>
      <c r="C996" s="2" t="s">
        <v>190</v>
      </c>
      <c r="D996" s="2">
        <v>736.77</v>
      </c>
      <c r="E996" s="2">
        <v>770</v>
      </c>
      <c r="F996" s="2">
        <v>767.16</v>
      </c>
      <c r="G996" s="2">
        <v>840</v>
      </c>
      <c r="H996" s="2" t="str">
        <f t="shared" si="30"/>
        <v/>
      </c>
      <c r="J996" s="2">
        <f t="shared" si="31"/>
        <v>840</v>
      </c>
      <c r="K996" s="2">
        <v>840</v>
      </c>
      <c r="L996" s="2">
        <v>840</v>
      </c>
      <c r="M996" s="2">
        <v>840</v>
      </c>
      <c r="N996" s="2">
        <v>840</v>
      </c>
      <c r="O996" s="2">
        <v>840</v>
      </c>
      <c r="P996" s="2" t="s">
        <v>302</v>
      </c>
      <c r="Q996" s="2" t="s">
        <v>843</v>
      </c>
      <c r="R996" s="2" t="s">
        <v>813</v>
      </c>
    </row>
    <row r="997" spans="1:18">
      <c r="A997" s="2" t="s">
        <v>876</v>
      </c>
      <c r="B997" s="2" t="s">
        <v>42</v>
      </c>
      <c r="C997" s="2" t="s">
        <v>192</v>
      </c>
      <c r="D997" s="2">
        <v>1664.8</v>
      </c>
      <c r="E997" s="2">
        <v>1700</v>
      </c>
      <c r="F997" s="2">
        <v>1693.92</v>
      </c>
      <c r="G997" s="2">
        <v>1800</v>
      </c>
      <c r="H997" s="2" t="str">
        <f t="shared" si="30"/>
        <v/>
      </c>
      <c r="J997" s="2">
        <f t="shared" si="31"/>
        <v>1800</v>
      </c>
      <c r="K997" s="2">
        <v>1800</v>
      </c>
      <c r="L997" s="2">
        <v>1800</v>
      </c>
      <c r="M997" s="2">
        <v>1800</v>
      </c>
      <c r="N997" s="2">
        <v>1800</v>
      </c>
      <c r="O997" s="2">
        <v>1800</v>
      </c>
      <c r="P997" s="2" t="s">
        <v>302</v>
      </c>
      <c r="Q997" s="2" t="s">
        <v>843</v>
      </c>
      <c r="R997" s="2" t="s">
        <v>813</v>
      </c>
    </row>
    <row r="998" spans="1:18">
      <c r="A998" s="2" t="s">
        <v>876</v>
      </c>
      <c r="B998" s="2" t="s">
        <v>42</v>
      </c>
      <c r="C998" s="2" t="s">
        <v>195</v>
      </c>
      <c r="G998" s="2">
        <v>1300</v>
      </c>
      <c r="H998" s="2" t="str">
        <f t="shared" si="30"/>
        <v/>
      </c>
      <c r="J998" s="2">
        <f t="shared" si="31"/>
        <v>1300</v>
      </c>
      <c r="P998" s="2" t="s">
        <v>885</v>
      </c>
      <c r="Q998" s="2" t="s">
        <v>843</v>
      </c>
      <c r="R998" s="2" t="s">
        <v>813</v>
      </c>
    </row>
    <row r="999" spans="1:18">
      <c r="A999" s="2" t="s">
        <v>876</v>
      </c>
      <c r="B999" s="2" t="s">
        <v>42</v>
      </c>
      <c r="C999" s="2" t="s">
        <v>97</v>
      </c>
      <c r="D999" s="2">
        <v>324.66000000000003</v>
      </c>
      <c r="E999" s="2">
        <v>400</v>
      </c>
      <c r="F999" s="2">
        <v>219.6</v>
      </c>
      <c r="G999" s="2">
        <v>400</v>
      </c>
      <c r="H999" s="2" t="str">
        <f t="shared" si="30"/>
        <v/>
      </c>
      <c r="J999" s="2">
        <f t="shared" si="31"/>
        <v>400</v>
      </c>
      <c r="K999" s="2">
        <v>400</v>
      </c>
      <c r="L999" s="2">
        <v>400</v>
      </c>
      <c r="M999" s="2">
        <v>400</v>
      </c>
      <c r="N999" s="2">
        <v>400</v>
      </c>
      <c r="O999" s="2">
        <v>400</v>
      </c>
      <c r="P999" s="2" t="s">
        <v>200</v>
      </c>
      <c r="Q999" s="2" t="s">
        <v>843</v>
      </c>
      <c r="R999" s="2" t="s">
        <v>813</v>
      </c>
    </row>
    <row r="1000" spans="1:18">
      <c r="A1000" s="2" t="s">
        <v>876</v>
      </c>
      <c r="B1000" s="2" t="s">
        <v>42</v>
      </c>
      <c r="C1000" s="2" t="s">
        <v>312</v>
      </c>
      <c r="E1000" s="2">
        <v>200</v>
      </c>
      <c r="F1000" s="2">
        <v>714.81</v>
      </c>
      <c r="G1000" s="2">
        <v>200</v>
      </c>
      <c r="H1000" s="2" t="str">
        <f t="shared" si="30"/>
        <v/>
      </c>
      <c r="J1000" s="2">
        <f t="shared" si="31"/>
        <v>200</v>
      </c>
      <c r="K1000" s="2">
        <v>200</v>
      </c>
      <c r="L1000" s="2">
        <v>200</v>
      </c>
      <c r="M1000" s="2">
        <v>200</v>
      </c>
      <c r="N1000" s="2">
        <v>200</v>
      </c>
      <c r="O1000" s="2">
        <v>200</v>
      </c>
      <c r="P1000" s="2" t="s">
        <v>886</v>
      </c>
      <c r="Q1000" s="2" t="s">
        <v>843</v>
      </c>
      <c r="R1000" s="2" t="s">
        <v>813</v>
      </c>
    </row>
    <row r="1001" spans="1:18">
      <c r="A1001" s="2" t="s">
        <v>876</v>
      </c>
      <c r="B1001" s="2" t="s">
        <v>42</v>
      </c>
      <c r="C1001" s="2" t="s">
        <v>201</v>
      </c>
      <c r="D1001" s="2">
        <v>7825.93</v>
      </c>
      <c r="E1001" s="2">
        <v>1000</v>
      </c>
      <c r="F1001" s="2">
        <v>926.82</v>
      </c>
      <c r="G1001" s="2">
        <v>1000</v>
      </c>
      <c r="H1001" s="2" t="str">
        <f t="shared" si="30"/>
        <v/>
      </c>
      <c r="J1001" s="2">
        <f t="shared" si="31"/>
        <v>1000</v>
      </c>
      <c r="K1001" s="2">
        <v>116000</v>
      </c>
      <c r="L1001" s="2">
        <v>1000</v>
      </c>
      <c r="M1001" s="2">
        <v>1000</v>
      </c>
      <c r="N1001" s="2">
        <v>1000</v>
      </c>
      <c r="O1001" s="2">
        <v>1000</v>
      </c>
      <c r="P1001" s="2" t="s">
        <v>887</v>
      </c>
      <c r="Q1001" s="2" t="s">
        <v>843</v>
      </c>
      <c r="R1001" s="2" t="s">
        <v>813</v>
      </c>
    </row>
    <row r="1002" spans="1:18">
      <c r="A1002" s="2" t="s">
        <v>876</v>
      </c>
      <c r="B1002" s="2" t="s">
        <v>42</v>
      </c>
      <c r="C1002" s="2" t="s">
        <v>203</v>
      </c>
      <c r="D1002" s="2">
        <v>1069.1400000000001</v>
      </c>
      <c r="H1002" s="2" t="str">
        <f t="shared" si="30"/>
        <v/>
      </c>
      <c r="J1002" s="2">
        <f t="shared" si="31"/>
        <v>0</v>
      </c>
      <c r="P1002" s="2" t="s">
        <v>888</v>
      </c>
      <c r="Q1002" s="2" t="s">
        <v>843</v>
      </c>
      <c r="R1002" s="2" t="s">
        <v>813</v>
      </c>
    </row>
    <row r="1003" spans="1:18">
      <c r="A1003" s="2" t="s">
        <v>876</v>
      </c>
      <c r="B1003" s="2" t="s">
        <v>42</v>
      </c>
      <c r="C1003" s="2" t="s">
        <v>316</v>
      </c>
      <c r="D1003" s="2">
        <v>1154.26</v>
      </c>
      <c r="E1003" s="2">
        <v>1000</v>
      </c>
      <c r="F1003" s="2">
        <v>746.9</v>
      </c>
      <c r="G1003" s="2">
        <v>1000</v>
      </c>
      <c r="H1003" s="2" t="str">
        <f t="shared" si="30"/>
        <v/>
      </c>
      <c r="J1003" s="2">
        <f t="shared" si="31"/>
        <v>1000</v>
      </c>
      <c r="K1003" s="2">
        <v>1000</v>
      </c>
      <c r="L1003" s="2">
        <v>1000</v>
      </c>
      <c r="M1003" s="2">
        <v>1000</v>
      </c>
      <c r="N1003" s="2">
        <v>1000</v>
      </c>
      <c r="O1003" s="2">
        <v>1000</v>
      </c>
      <c r="P1003" s="2" t="s">
        <v>889</v>
      </c>
      <c r="Q1003" s="2" t="s">
        <v>843</v>
      </c>
      <c r="R1003" s="2" t="s">
        <v>813</v>
      </c>
    </row>
    <row r="1004" spans="1:18">
      <c r="A1004" s="2" t="s">
        <v>876</v>
      </c>
      <c r="B1004" s="2" t="s">
        <v>42</v>
      </c>
      <c r="C1004" s="2" t="s">
        <v>205</v>
      </c>
      <c r="F1004" s="2">
        <v>360.92</v>
      </c>
      <c r="H1004" s="2" t="str">
        <f t="shared" si="30"/>
        <v/>
      </c>
      <c r="J1004" s="2">
        <f t="shared" si="31"/>
        <v>0</v>
      </c>
      <c r="Q1004" s="2" t="s">
        <v>843</v>
      </c>
      <c r="R1004" s="2" t="s">
        <v>813</v>
      </c>
    </row>
    <row r="1005" spans="1:18">
      <c r="A1005" s="2" t="s">
        <v>876</v>
      </c>
      <c r="B1005" s="2" t="s">
        <v>42</v>
      </c>
      <c r="C1005" s="2" t="s">
        <v>124</v>
      </c>
      <c r="D1005" s="2">
        <v>975.41</v>
      </c>
      <c r="E1005" s="2">
        <v>4000</v>
      </c>
      <c r="F1005" s="2">
        <v>2484.8000000000002</v>
      </c>
      <c r="G1005" s="2">
        <v>4550</v>
      </c>
      <c r="H1005" s="2" t="str">
        <f t="shared" si="30"/>
        <v/>
      </c>
      <c r="J1005" s="2">
        <f t="shared" si="31"/>
        <v>4550</v>
      </c>
      <c r="K1005" s="2">
        <v>4550</v>
      </c>
      <c r="L1005" s="2">
        <v>4550</v>
      </c>
      <c r="M1005" s="2">
        <v>4550</v>
      </c>
      <c r="N1005" s="2">
        <v>4550</v>
      </c>
      <c r="O1005" s="2">
        <v>45550</v>
      </c>
      <c r="P1005" s="2" t="s">
        <v>890</v>
      </c>
      <c r="Q1005" s="2" t="s">
        <v>843</v>
      </c>
      <c r="R1005" s="2" t="s">
        <v>813</v>
      </c>
    </row>
    <row r="1006" spans="1:18">
      <c r="A1006" s="2" t="s">
        <v>876</v>
      </c>
      <c r="B1006" s="2" t="s">
        <v>42</v>
      </c>
      <c r="C1006" s="2" t="s">
        <v>208</v>
      </c>
      <c r="D1006" s="2">
        <v>504.72</v>
      </c>
      <c r="E1006" s="2">
        <v>570</v>
      </c>
      <c r="F1006" s="2">
        <v>562.08000000000004</v>
      </c>
      <c r="G1006" s="2">
        <v>570</v>
      </c>
      <c r="H1006" s="2" t="str">
        <f t="shared" si="30"/>
        <v/>
      </c>
      <c r="J1006" s="2">
        <f t="shared" si="31"/>
        <v>570</v>
      </c>
      <c r="K1006" s="2">
        <v>570</v>
      </c>
      <c r="L1006" s="2">
        <v>570</v>
      </c>
      <c r="M1006" s="2">
        <v>570</v>
      </c>
      <c r="N1006" s="2">
        <v>570</v>
      </c>
      <c r="O1006" s="2">
        <v>570</v>
      </c>
      <c r="P1006" s="2" t="s">
        <v>617</v>
      </c>
      <c r="Q1006" s="2" t="s">
        <v>843</v>
      </c>
      <c r="R1006" s="2" t="s">
        <v>813</v>
      </c>
    </row>
    <row r="1007" spans="1:18">
      <c r="A1007" s="2" t="s">
        <v>876</v>
      </c>
      <c r="B1007" s="2" t="s">
        <v>42</v>
      </c>
      <c r="C1007" s="2" t="s">
        <v>210</v>
      </c>
      <c r="D1007" s="2">
        <v>13108.82</v>
      </c>
      <c r="E1007" s="2">
        <v>13300</v>
      </c>
      <c r="F1007" s="2">
        <v>14507.34</v>
      </c>
      <c r="G1007" s="2">
        <v>14400</v>
      </c>
      <c r="H1007" s="2" t="str">
        <f t="shared" si="30"/>
        <v/>
      </c>
      <c r="J1007" s="2">
        <f t="shared" si="31"/>
        <v>14400</v>
      </c>
      <c r="K1007" s="2">
        <v>14400</v>
      </c>
      <c r="L1007" s="2">
        <v>14400</v>
      </c>
      <c r="M1007" s="2">
        <v>14400</v>
      </c>
      <c r="N1007" s="2">
        <v>14400</v>
      </c>
      <c r="O1007" s="2">
        <v>14400</v>
      </c>
      <c r="P1007" s="2" t="s">
        <v>891</v>
      </c>
      <c r="Q1007" s="2" t="s">
        <v>843</v>
      </c>
      <c r="R1007" s="2" t="s">
        <v>813</v>
      </c>
    </row>
    <row r="1008" spans="1:18">
      <c r="A1008" s="2" t="s">
        <v>876</v>
      </c>
      <c r="B1008" s="2" t="s">
        <v>42</v>
      </c>
      <c r="C1008" s="2" t="s">
        <v>134</v>
      </c>
      <c r="E1008" s="2">
        <v>19500</v>
      </c>
      <c r="G1008" s="2">
        <v>19500</v>
      </c>
      <c r="H1008" s="2" t="str">
        <f t="shared" si="30"/>
        <v/>
      </c>
      <c r="J1008" s="2">
        <f t="shared" si="31"/>
        <v>19500</v>
      </c>
      <c r="M1008" s="2">
        <v>2000</v>
      </c>
      <c r="O1008" s="2">
        <v>7500</v>
      </c>
      <c r="P1008" s="2" t="s">
        <v>892</v>
      </c>
      <c r="Q1008" s="2" t="s">
        <v>843</v>
      </c>
      <c r="R1008" s="2" t="s">
        <v>813</v>
      </c>
    </row>
    <row r="1009" spans="1:18">
      <c r="A1009" s="2" t="s">
        <v>876</v>
      </c>
      <c r="B1009" s="2" t="s">
        <v>42</v>
      </c>
      <c r="C1009" s="2" t="s">
        <v>216</v>
      </c>
      <c r="D1009" s="2">
        <v>2033.85</v>
      </c>
      <c r="E1009" s="2">
        <v>2100</v>
      </c>
      <c r="F1009" s="2">
        <v>2310.02</v>
      </c>
      <c r="G1009" s="2">
        <v>2350</v>
      </c>
      <c r="H1009" s="2" t="str">
        <f t="shared" si="30"/>
        <v/>
      </c>
      <c r="J1009" s="2">
        <f t="shared" si="31"/>
        <v>2350</v>
      </c>
      <c r="K1009" s="2">
        <v>2350</v>
      </c>
      <c r="L1009" s="2">
        <v>2350</v>
      </c>
      <c r="M1009" s="2">
        <v>2350</v>
      </c>
      <c r="N1009" s="2">
        <v>2350</v>
      </c>
      <c r="O1009" s="2">
        <v>2350</v>
      </c>
      <c r="P1009" s="2" t="s">
        <v>217</v>
      </c>
      <c r="Q1009" s="2" t="s">
        <v>843</v>
      </c>
      <c r="R1009" s="2" t="s">
        <v>813</v>
      </c>
    </row>
    <row r="1010" spans="1:18">
      <c r="A1010" s="2" t="s">
        <v>876</v>
      </c>
      <c r="B1010" s="2" t="s">
        <v>60</v>
      </c>
      <c r="C1010" s="2" t="s">
        <v>87</v>
      </c>
      <c r="D1010" s="2">
        <v>21302</v>
      </c>
      <c r="E1010" s="2">
        <v>26303</v>
      </c>
      <c r="F1010" s="2">
        <v>21303</v>
      </c>
      <c r="G1010" s="2">
        <v>27553</v>
      </c>
      <c r="H1010" s="2" t="str">
        <f t="shared" si="30"/>
        <v>W</v>
      </c>
      <c r="J1010" s="2">
        <f t="shared" si="31"/>
        <v>27553</v>
      </c>
      <c r="K1010" s="2">
        <v>27553</v>
      </c>
      <c r="L1010" s="2">
        <v>27552</v>
      </c>
      <c r="M1010" s="2">
        <v>27553</v>
      </c>
      <c r="N1010" s="2">
        <v>27552</v>
      </c>
      <c r="O1010" s="2">
        <v>27553</v>
      </c>
      <c r="P1010" s="2" t="s">
        <v>893</v>
      </c>
      <c r="Q1010" s="2" t="s">
        <v>843</v>
      </c>
      <c r="R1010" s="2" t="s">
        <v>813</v>
      </c>
    </row>
    <row r="1011" spans="1:18">
      <c r="A1011" s="2" t="s">
        <v>876</v>
      </c>
      <c r="B1011" s="2" t="s">
        <v>60</v>
      </c>
      <c r="C1011" s="2" t="s">
        <v>246</v>
      </c>
      <c r="E1011" s="2">
        <v>100</v>
      </c>
      <c r="G1011" s="2">
        <v>300</v>
      </c>
      <c r="H1011" s="2" t="str">
        <f t="shared" si="30"/>
        <v/>
      </c>
      <c r="J1011" s="2">
        <f t="shared" si="31"/>
        <v>300</v>
      </c>
      <c r="K1011" s="2">
        <v>300</v>
      </c>
      <c r="L1011" s="2">
        <v>300</v>
      </c>
      <c r="M1011" s="2">
        <v>300</v>
      </c>
      <c r="N1011" s="2">
        <v>300</v>
      </c>
      <c r="O1011" s="2">
        <v>300</v>
      </c>
      <c r="P1011" s="2" t="s">
        <v>894</v>
      </c>
      <c r="Q1011" s="2" t="s">
        <v>843</v>
      </c>
      <c r="R1011" s="2" t="s">
        <v>813</v>
      </c>
    </row>
    <row r="1012" spans="1:18">
      <c r="A1012" s="2" t="s">
        <v>876</v>
      </c>
      <c r="B1012" s="2" t="s">
        <v>159</v>
      </c>
      <c r="C1012" s="2" t="s">
        <v>160</v>
      </c>
      <c r="D1012" s="2">
        <v>-2525.83</v>
      </c>
      <c r="F1012" s="2">
        <v>-497.74</v>
      </c>
      <c r="H1012" s="2" t="str">
        <f t="shared" si="30"/>
        <v/>
      </c>
      <c r="J1012" s="2">
        <f t="shared" si="31"/>
        <v>0</v>
      </c>
      <c r="P1012" s="2" t="s">
        <v>895</v>
      </c>
      <c r="Q1012" s="2" t="s">
        <v>843</v>
      </c>
      <c r="R1012" s="2" t="s">
        <v>813</v>
      </c>
    </row>
    <row r="1013" spans="1:18">
      <c r="A1013" s="2" t="s">
        <v>876</v>
      </c>
      <c r="B1013" s="2" t="s">
        <v>101</v>
      </c>
      <c r="C1013" s="2" t="s">
        <v>102</v>
      </c>
      <c r="D1013" s="2">
        <v>6247.77</v>
      </c>
      <c r="H1013" s="2" t="str">
        <f t="shared" si="30"/>
        <v/>
      </c>
      <c r="J1013" s="2">
        <f t="shared" si="31"/>
        <v>0</v>
      </c>
      <c r="P1013" s="2" t="s">
        <v>896</v>
      </c>
      <c r="Q1013" s="2" t="s">
        <v>843</v>
      </c>
      <c r="R1013" s="2" t="s">
        <v>813</v>
      </c>
    </row>
    <row r="1014" spans="1:18">
      <c r="A1014" s="2" t="s">
        <v>876</v>
      </c>
      <c r="B1014" s="2" t="s">
        <v>66</v>
      </c>
      <c r="C1014" s="2" t="s">
        <v>860</v>
      </c>
      <c r="D1014" s="2">
        <v>-22687</v>
      </c>
      <c r="E1014" s="2">
        <v>-22036</v>
      </c>
      <c r="G1014" s="2">
        <v>-22687</v>
      </c>
      <c r="H1014" s="2" t="str">
        <f t="shared" si="30"/>
        <v/>
      </c>
      <c r="J1014" s="2">
        <f t="shared" si="31"/>
        <v>-22687</v>
      </c>
      <c r="K1014" s="2">
        <v>-22687</v>
      </c>
      <c r="L1014" s="2">
        <v>-22687</v>
      </c>
      <c r="M1014" s="2">
        <v>-22687</v>
      </c>
      <c r="N1014" s="2">
        <v>-22687</v>
      </c>
      <c r="O1014" s="2">
        <v>-22687</v>
      </c>
      <c r="P1014" s="2" t="s">
        <v>897</v>
      </c>
      <c r="Q1014" s="2" t="s">
        <v>843</v>
      </c>
      <c r="R1014" s="2" t="s">
        <v>813</v>
      </c>
    </row>
    <row r="1015" spans="1:18">
      <c r="A1015" s="2" t="s">
        <v>876</v>
      </c>
      <c r="B1015" s="2" t="s">
        <v>90</v>
      </c>
      <c r="C1015" s="2" t="s">
        <v>91</v>
      </c>
      <c r="E1015" s="2">
        <v>1206</v>
      </c>
      <c r="G1015" s="2">
        <v>822</v>
      </c>
      <c r="H1015" s="2" t="str">
        <f t="shared" si="30"/>
        <v/>
      </c>
      <c r="J1015" s="2">
        <f t="shared" si="31"/>
        <v>822</v>
      </c>
      <c r="K1015" s="2">
        <v>808</v>
      </c>
      <c r="L1015" s="2">
        <v>812</v>
      </c>
      <c r="M1015" s="2">
        <v>801</v>
      </c>
      <c r="N1015" s="2">
        <v>793</v>
      </c>
      <c r="O1015" s="2">
        <v>736</v>
      </c>
      <c r="P1015" s="2" t="s">
        <v>222</v>
      </c>
      <c r="Q1015" s="2" t="s">
        <v>843</v>
      </c>
      <c r="R1015" s="2" t="s">
        <v>813</v>
      </c>
    </row>
    <row r="1016" spans="1:18">
      <c r="A1016" s="2" t="s">
        <v>876</v>
      </c>
      <c r="B1016" s="2" t="s">
        <v>90</v>
      </c>
      <c r="C1016" s="2" t="s">
        <v>378</v>
      </c>
      <c r="D1016" s="2">
        <v>5253.82</v>
      </c>
      <c r="E1016" s="2">
        <v>4061</v>
      </c>
      <c r="G1016" s="2">
        <v>5254</v>
      </c>
      <c r="H1016" s="2" t="str">
        <f t="shared" si="30"/>
        <v/>
      </c>
      <c r="J1016" s="2">
        <f t="shared" si="31"/>
        <v>5254</v>
      </c>
      <c r="K1016" s="2">
        <v>5254</v>
      </c>
      <c r="L1016" s="2">
        <v>5254</v>
      </c>
      <c r="M1016" s="2">
        <v>5254</v>
      </c>
      <c r="N1016" s="2">
        <v>5254</v>
      </c>
      <c r="O1016" s="2">
        <v>5254</v>
      </c>
      <c r="Q1016" s="2" t="s">
        <v>843</v>
      </c>
      <c r="R1016" s="2" t="s">
        <v>813</v>
      </c>
    </row>
    <row r="1017" spans="1:18">
      <c r="A1017" s="2" t="s">
        <v>898</v>
      </c>
      <c r="B1017" s="2" t="s">
        <v>105</v>
      </c>
      <c r="C1017" s="2" t="s">
        <v>106</v>
      </c>
      <c r="D1017" s="2">
        <v>-900</v>
      </c>
      <c r="E1017" s="2">
        <v>-800</v>
      </c>
      <c r="F1017" s="2">
        <v>-1416</v>
      </c>
      <c r="G1017" s="2">
        <v>-1000</v>
      </c>
      <c r="H1017" s="2" t="str">
        <f t="shared" si="30"/>
        <v/>
      </c>
      <c r="J1017" s="2">
        <f t="shared" si="31"/>
        <v>-1000</v>
      </c>
      <c r="K1017" s="2">
        <v>-1000</v>
      </c>
      <c r="L1017" s="2">
        <v>-1000</v>
      </c>
      <c r="M1017" s="2">
        <v>-1000</v>
      </c>
      <c r="N1017" s="2">
        <v>-1000</v>
      </c>
      <c r="O1017" s="2">
        <v>-1000</v>
      </c>
      <c r="P1017" s="2" t="s">
        <v>899</v>
      </c>
      <c r="Q1017" s="2" t="s">
        <v>900</v>
      </c>
      <c r="R1017" s="2" t="s">
        <v>278</v>
      </c>
    </row>
    <row r="1018" spans="1:18">
      <c r="A1018" s="2" t="s">
        <v>898</v>
      </c>
      <c r="B1018" s="2" t="s">
        <v>10</v>
      </c>
      <c r="C1018" s="2" t="s">
        <v>110</v>
      </c>
      <c r="D1018" s="2">
        <v>-167.93</v>
      </c>
      <c r="H1018" s="2" t="str">
        <f t="shared" si="30"/>
        <v/>
      </c>
      <c r="J1018" s="2">
        <f t="shared" si="31"/>
        <v>0</v>
      </c>
      <c r="P1018" s="2" t="s">
        <v>901</v>
      </c>
      <c r="Q1018" s="2" t="s">
        <v>900</v>
      </c>
      <c r="R1018" s="2" t="s">
        <v>278</v>
      </c>
    </row>
    <row r="1019" spans="1:18">
      <c r="A1019" s="2" t="s">
        <v>898</v>
      </c>
      <c r="B1019" s="2" t="s">
        <v>18</v>
      </c>
      <c r="C1019" s="2" t="s">
        <v>19</v>
      </c>
      <c r="D1019" s="2">
        <v>5007.6899999999996</v>
      </c>
      <c r="E1019" s="2">
        <v>6538</v>
      </c>
      <c r="F1019" s="2">
        <v>13588</v>
      </c>
      <c r="G1019" s="2">
        <v>8341</v>
      </c>
      <c r="H1019" s="2" t="str">
        <f t="shared" si="30"/>
        <v>W</v>
      </c>
      <c r="J1019" s="2">
        <f t="shared" si="31"/>
        <v>8341</v>
      </c>
      <c r="K1019" s="2">
        <v>8341</v>
      </c>
      <c r="L1019" s="2">
        <v>8341</v>
      </c>
      <c r="M1019" s="2">
        <v>8341</v>
      </c>
      <c r="N1019" s="2">
        <v>8341</v>
      </c>
      <c r="O1019" s="2">
        <v>8341</v>
      </c>
      <c r="P1019" s="2" t="s">
        <v>20</v>
      </c>
      <c r="Q1019" s="2" t="s">
        <v>900</v>
      </c>
      <c r="R1019" s="2" t="s">
        <v>278</v>
      </c>
    </row>
    <row r="1020" spans="1:18">
      <c r="A1020" s="2" t="s">
        <v>898</v>
      </c>
      <c r="B1020" s="2" t="s">
        <v>18</v>
      </c>
      <c r="C1020" s="2" t="s">
        <v>21</v>
      </c>
      <c r="D1020" s="2">
        <v>27.34</v>
      </c>
      <c r="E1020" s="2">
        <v>40</v>
      </c>
      <c r="F1020" s="2">
        <v>37.32</v>
      </c>
      <c r="G1020" s="2">
        <v>40</v>
      </c>
      <c r="H1020" s="2" t="str">
        <f t="shared" si="30"/>
        <v/>
      </c>
      <c r="J1020" s="2">
        <f t="shared" si="31"/>
        <v>40</v>
      </c>
      <c r="K1020" s="2">
        <v>40</v>
      </c>
      <c r="L1020" s="2">
        <v>40</v>
      </c>
      <c r="M1020" s="2">
        <v>40</v>
      </c>
      <c r="N1020" s="2">
        <v>40</v>
      </c>
      <c r="O1020" s="2">
        <v>40</v>
      </c>
      <c r="P1020" s="2" t="s">
        <v>22</v>
      </c>
      <c r="Q1020" s="2" t="s">
        <v>900</v>
      </c>
      <c r="R1020" s="2" t="s">
        <v>278</v>
      </c>
    </row>
    <row r="1021" spans="1:18">
      <c r="A1021" s="2" t="s">
        <v>898</v>
      </c>
      <c r="B1021" s="2" t="s">
        <v>18</v>
      </c>
      <c r="C1021" s="2" t="s">
        <v>23</v>
      </c>
      <c r="D1021" s="2">
        <v>186.48</v>
      </c>
      <c r="H1021" s="2" t="str">
        <f t="shared" si="30"/>
        <v/>
      </c>
      <c r="J1021" s="2">
        <f t="shared" si="31"/>
        <v>0</v>
      </c>
      <c r="P1021" s="2" t="s">
        <v>24</v>
      </c>
      <c r="Q1021" s="2" t="s">
        <v>900</v>
      </c>
      <c r="R1021" s="2" t="s">
        <v>278</v>
      </c>
    </row>
    <row r="1022" spans="1:18">
      <c r="A1022" s="2" t="s">
        <v>898</v>
      </c>
      <c r="B1022" s="2" t="s">
        <v>18</v>
      </c>
      <c r="C1022" s="2" t="s">
        <v>31</v>
      </c>
      <c r="D1022" s="2">
        <v>901.99</v>
      </c>
      <c r="E1022" s="2">
        <v>1291</v>
      </c>
      <c r="F1022" s="2">
        <v>2818.68</v>
      </c>
      <c r="G1022" s="2">
        <v>1755</v>
      </c>
      <c r="H1022" s="2" t="str">
        <f t="shared" si="30"/>
        <v/>
      </c>
      <c r="J1022" s="2">
        <f t="shared" si="31"/>
        <v>1755</v>
      </c>
      <c r="K1022" s="2">
        <v>1755</v>
      </c>
      <c r="L1022" s="2">
        <v>1755</v>
      </c>
      <c r="M1022" s="2">
        <v>1755</v>
      </c>
      <c r="N1022" s="2">
        <v>1755</v>
      </c>
      <c r="O1022" s="2">
        <v>1755</v>
      </c>
      <c r="P1022" s="2" t="s">
        <v>20</v>
      </c>
      <c r="Q1022" s="2" t="s">
        <v>900</v>
      </c>
      <c r="R1022" s="2" t="s">
        <v>278</v>
      </c>
    </row>
    <row r="1023" spans="1:18">
      <c r="A1023" s="2" t="s">
        <v>898</v>
      </c>
      <c r="B1023" s="2" t="s">
        <v>36</v>
      </c>
      <c r="C1023" s="2" t="s">
        <v>41</v>
      </c>
      <c r="D1023" s="2">
        <v>555.53</v>
      </c>
      <c r="E1023" s="2">
        <v>552</v>
      </c>
      <c r="F1023" s="2">
        <v>1106.77</v>
      </c>
      <c r="G1023" s="2">
        <v>670</v>
      </c>
      <c r="H1023" s="2" t="str">
        <f t="shared" si="30"/>
        <v/>
      </c>
      <c r="J1023" s="2">
        <f t="shared" si="31"/>
        <v>670</v>
      </c>
      <c r="K1023" s="2">
        <v>670</v>
      </c>
      <c r="L1023" s="2">
        <v>670</v>
      </c>
      <c r="M1023" s="2">
        <v>670</v>
      </c>
      <c r="N1023" s="2">
        <v>670</v>
      </c>
      <c r="O1023" s="2">
        <v>670</v>
      </c>
      <c r="P1023" s="2" t="s">
        <v>20</v>
      </c>
      <c r="Q1023" s="2" t="s">
        <v>900</v>
      </c>
      <c r="R1023" s="2" t="s">
        <v>278</v>
      </c>
    </row>
    <row r="1024" spans="1:18">
      <c r="A1024" s="2" t="s">
        <v>898</v>
      </c>
      <c r="B1024" s="2" t="s">
        <v>42</v>
      </c>
      <c r="C1024" s="2" t="s">
        <v>728</v>
      </c>
      <c r="D1024" s="2">
        <v>5421.64</v>
      </c>
      <c r="E1024" s="2">
        <v>6950</v>
      </c>
      <c r="F1024" s="2">
        <v>4605.3</v>
      </c>
      <c r="G1024" s="2">
        <v>6950</v>
      </c>
      <c r="H1024" s="2" t="str">
        <f t="shared" si="30"/>
        <v>W</v>
      </c>
      <c r="J1024" s="2">
        <f t="shared" si="31"/>
        <v>6950</v>
      </c>
      <c r="K1024" s="2">
        <v>6950</v>
      </c>
      <c r="L1024" s="2">
        <v>6950</v>
      </c>
      <c r="M1024" s="2">
        <v>6950</v>
      </c>
      <c r="N1024" s="2">
        <v>6950</v>
      </c>
      <c r="O1024" s="2">
        <v>6950</v>
      </c>
      <c r="P1024" s="2" t="s">
        <v>902</v>
      </c>
      <c r="Q1024" s="2" t="s">
        <v>900</v>
      </c>
      <c r="R1024" s="2" t="s">
        <v>278</v>
      </c>
    </row>
    <row r="1025" spans="1:18">
      <c r="A1025" s="2" t="s">
        <v>898</v>
      </c>
      <c r="B1025" s="2" t="s">
        <v>42</v>
      </c>
      <c r="C1025" s="2" t="s">
        <v>128</v>
      </c>
      <c r="D1025" s="2">
        <v>409.06</v>
      </c>
      <c r="H1025" s="2" t="str">
        <f t="shared" si="30"/>
        <v/>
      </c>
      <c r="J1025" s="2">
        <f t="shared" si="31"/>
        <v>0</v>
      </c>
      <c r="P1025" s="2" t="s">
        <v>903</v>
      </c>
      <c r="Q1025" s="2" t="s">
        <v>900</v>
      </c>
      <c r="R1025" s="2" t="s">
        <v>278</v>
      </c>
    </row>
    <row r="1026" spans="1:18">
      <c r="A1026" s="2" t="s">
        <v>898</v>
      </c>
      <c r="B1026" s="2" t="s">
        <v>42</v>
      </c>
      <c r="C1026" s="2" t="s">
        <v>134</v>
      </c>
      <c r="F1026" s="2">
        <v>958.03</v>
      </c>
      <c r="H1026" s="2" t="str">
        <f t="shared" si="30"/>
        <v/>
      </c>
      <c r="J1026" s="2">
        <f t="shared" si="31"/>
        <v>0</v>
      </c>
      <c r="P1026" s="2" t="s">
        <v>904</v>
      </c>
      <c r="Q1026" s="2" t="s">
        <v>900</v>
      </c>
      <c r="R1026" s="2" t="s">
        <v>278</v>
      </c>
    </row>
    <row r="1027" spans="1:18">
      <c r="A1027" s="2" t="s">
        <v>898</v>
      </c>
      <c r="B1027" s="2" t="s">
        <v>101</v>
      </c>
      <c r="C1027" s="2" t="s">
        <v>102</v>
      </c>
      <c r="D1027" s="2">
        <v>11028.33</v>
      </c>
      <c r="H1027" s="2" t="str">
        <f t="shared" ref="H1027:H1090" si="32">IF(ABS(G1027)&gt;5000,
      IF(ABS(F1027)&lt;&gt;0,
          IF(ABS((F1027-G1027)/G1027*100)&gt;10,"W",""),""),"")</f>
        <v/>
      </c>
      <c r="J1027" s="2">
        <f t="shared" ref="J1027:J1090" si="33">G1027+I1027</f>
        <v>0</v>
      </c>
      <c r="P1027" s="2" t="s">
        <v>905</v>
      </c>
      <c r="Q1027" s="2" t="s">
        <v>900</v>
      </c>
      <c r="R1027" s="2" t="s">
        <v>278</v>
      </c>
    </row>
    <row r="1028" spans="1:18">
      <c r="A1028" s="2" t="s">
        <v>898</v>
      </c>
      <c r="B1028" s="2" t="s">
        <v>90</v>
      </c>
      <c r="C1028" s="2" t="s">
        <v>378</v>
      </c>
      <c r="D1028" s="2">
        <v>9527.33</v>
      </c>
      <c r="E1028" s="2">
        <v>12335</v>
      </c>
      <c r="G1028" s="2">
        <v>9527</v>
      </c>
      <c r="H1028" s="2" t="str">
        <f t="shared" si="32"/>
        <v/>
      </c>
      <c r="J1028" s="2">
        <f t="shared" si="33"/>
        <v>9527</v>
      </c>
      <c r="K1028" s="2">
        <v>9527</v>
      </c>
      <c r="L1028" s="2">
        <v>9527</v>
      </c>
      <c r="M1028" s="2">
        <v>9527</v>
      </c>
      <c r="N1028" s="2">
        <v>9527</v>
      </c>
      <c r="O1028" s="2">
        <v>9527</v>
      </c>
      <c r="Q1028" s="2" t="s">
        <v>900</v>
      </c>
      <c r="R1028" s="2" t="s">
        <v>278</v>
      </c>
    </row>
    <row r="1029" spans="1:18">
      <c r="A1029" s="2" t="s">
        <v>906</v>
      </c>
      <c r="B1029" s="2" t="s">
        <v>105</v>
      </c>
      <c r="C1029" s="2" t="s">
        <v>106</v>
      </c>
      <c r="D1029" s="2">
        <v>-58</v>
      </c>
      <c r="H1029" s="2" t="str">
        <f t="shared" si="32"/>
        <v/>
      </c>
      <c r="J1029" s="2">
        <f t="shared" si="33"/>
        <v>0</v>
      </c>
      <c r="P1029" s="2" t="s">
        <v>907</v>
      </c>
      <c r="Q1029" s="2" t="s">
        <v>908</v>
      </c>
      <c r="R1029" s="2" t="s">
        <v>278</v>
      </c>
    </row>
    <row r="1030" spans="1:18">
      <c r="A1030" s="2" t="s">
        <v>906</v>
      </c>
      <c r="B1030" s="2" t="s">
        <v>18</v>
      </c>
      <c r="C1030" s="2" t="s">
        <v>19</v>
      </c>
      <c r="D1030" s="2">
        <v>45732.71</v>
      </c>
      <c r="E1030" s="2">
        <v>47066</v>
      </c>
      <c r="F1030" s="2">
        <v>40850.550000000003</v>
      </c>
      <c r="G1030" s="2">
        <v>70833</v>
      </c>
      <c r="H1030" s="2" t="str">
        <f t="shared" si="32"/>
        <v>W</v>
      </c>
      <c r="J1030" s="2">
        <f t="shared" si="33"/>
        <v>70833</v>
      </c>
      <c r="K1030" s="2">
        <v>70833</v>
      </c>
      <c r="L1030" s="2">
        <v>70833</v>
      </c>
      <c r="M1030" s="2">
        <v>70833</v>
      </c>
      <c r="N1030" s="2">
        <v>70833</v>
      </c>
      <c r="O1030" s="2">
        <v>70833</v>
      </c>
      <c r="P1030" s="2" t="s">
        <v>672</v>
      </c>
      <c r="Q1030" s="2" t="s">
        <v>908</v>
      </c>
      <c r="R1030" s="2" t="s">
        <v>278</v>
      </c>
    </row>
    <row r="1031" spans="1:18">
      <c r="A1031" s="2" t="s">
        <v>906</v>
      </c>
      <c r="B1031" s="2" t="s">
        <v>18</v>
      </c>
      <c r="C1031" s="2" t="s">
        <v>21</v>
      </c>
      <c r="D1031" s="2">
        <v>196.53</v>
      </c>
      <c r="E1031" s="2">
        <v>250</v>
      </c>
      <c r="F1031" s="2">
        <v>168.47</v>
      </c>
      <c r="G1031" s="2">
        <v>250</v>
      </c>
      <c r="H1031" s="2" t="str">
        <f t="shared" si="32"/>
        <v/>
      </c>
      <c r="J1031" s="2">
        <f t="shared" si="33"/>
        <v>250</v>
      </c>
      <c r="K1031" s="2">
        <v>250</v>
      </c>
      <c r="L1031" s="2">
        <v>250</v>
      </c>
      <c r="M1031" s="2">
        <v>250</v>
      </c>
      <c r="N1031" s="2">
        <v>250</v>
      </c>
      <c r="O1031" s="2">
        <v>250</v>
      </c>
      <c r="P1031" s="2" t="s">
        <v>22</v>
      </c>
      <c r="Q1031" s="2" t="s">
        <v>908</v>
      </c>
      <c r="R1031" s="2" t="s">
        <v>278</v>
      </c>
    </row>
    <row r="1032" spans="1:18">
      <c r="A1032" s="2" t="s">
        <v>906</v>
      </c>
      <c r="B1032" s="2" t="s">
        <v>18</v>
      </c>
      <c r="C1032" s="2" t="s">
        <v>23</v>
      </c>
      <c r="D1032" s="2">
        <v>888.08</v>
      </c>
      <c r="H1032" s="2" t="str">
        <f t="shared" si="32"/>
        <v/>
      </c>
      <c r="J1032" s="2">
        <f t="shared" si="33"/>
        <v>0</v>
      </c>
      <c r="P1032" s="2" t="s">
        <v>24</v>
      </c>
      <c r="Q1032" s="2" t="s">
        <v>908</v>
      </c>
      <c r="R1032" s="2" t="s">
        <v>278</v>
      </c>
    </row>
    <row r="1033" spans="1:18">
      <c r="A1033" s="2" t="s">
        <v>906</v>
      </c>
      <c r="B1033" s="2" t="s">
        <v>18</v>
      </c>
      <c r="C1033" s="2" t="s">
        <v>31</v>
      </c>
      <c r="D1033" s="2">
        <v>9225.77</v>
      </c>
      <c r="E1033" s="2">
        <v>9994</v>
      </c>
      <c r="F1033" s="2">
        <v>8738.2999999999993</v>
      </c>
      <c r="G1033" s="2">
        <v>15637</v>
      </c>
      <c r="H1033" s="2" t="str">
        <f t="shared" si="32"/>
        <v>W</v>
      </c>
      <c r="J1033" s="2">
        <f t="shared" si="33"/>
        <v>15637</v>
      </c>
      <c r="K1033" s="2">
        <v>15637</v>
      </c>
      <c r="L1033" s="2">
        <v>15637</v>
      </c>
      <c r="M1033" s="2">
        <v>15637</v>
      </c>
      <c r="N1033" s="2">
        <v>15637</v>
      </c>
      <c r="O1033" s="2">
        <v>15637</v>
      </c>
      <c r="P1033" s="2" t="s">
        <v>20</v>
      </c>
      <c r="Q1033" s="2" t="s">
        <v>908</v>
      </c>
      <c r="R1033" s="2" t="s">
        <v>278</v>
      </c>
    </row>
    <row r="1034" spans="1:18">
      <c r="A1034" s="2" t="s">
        <v>906</v>
      </c>
      <c r="B1034" s="2" t="s">
        <v>18</v>
      </c>
      <c r="C1034" s="2" t="s">
        <v>291</v>
      </c>
      <c r="F1034" s="2">
        <v>380.8</v>
      </c>
      <c r="H1034" s="2" t="str">
        <f t="shared" si="32"/>
        <v/>
      </c>
      <c r="J1034" s="2">
        <f t="shared" si="33"/>
        <v>0</v>
      </c>
      <c r="Q1034" s="2" t="s">
        <v>908</v>
      </c>
      <c r="R1034" s="2" t="s">
        <v>278</v>
      </c>
    </row>
    <row r="1035" spans="1:18">
      <c r="A1035" s="2" t="s">
        <v>906</v>
      </c>
      <c r="B1035" s="2" t="s">
        <v>18</v>
      </c>
      <c r="C1035" s="2" t="s">
        <v>95</v>
      </c>
      <c r="D1035" s="2">
        <v>294</v>
      </c>
      <c r="E1035" s="2">
        <v>450</v>
      </c>
      <c r="F1035" s="2">
        <v>477.75</v>
      </c>
      <c r="G1035" s="2">
        <v>600</v>
      </c>
      <c r="H1035" s="2" t="str">
        <f t="shared" si="32"/>
        <v/>
      </c>
      <c r="J1035" s="2">
        <f t="shared" si="33"/>
        <v>600</v>
      </c>
      <c r="K1035" s="2">
        <v>600</v>
      </c>
      <c r="L1035" s="2">
        <v>600</v>
      </c>
      <c r="M1035" s="2">
        <v>600</v>
      </c>
      <c r="N1035" s="2">
        <v>600</v>
      </c>
      <c r="O1035" s="2">
        <v>600</v>
      </c>
      <c r="P1035" s="2" t="s">
        <v>909</v>
      </c>
      <c r="Q1035" s="2" t="s">
        <v>908</v>
      </c>
      <c r="R1035" s="2" t="s">
        <v>278</v>
      </c>
    </row>
    <row r="1036" spans="1:18">
      <c r="A1036" s="2" t="s">
        <v>906</v>
      </c>
      <c r="B1036" s="2" t="s">
        <v>18</v>
      </c>
      <c r="C1036" s="2" t="s">
        <v>34</v>
      </c>
      <c r="F1036" s="2">
        <v>107.56</v>
      </c>
      <c r="H1036" s="2" t="str">
        <f t="shared" si="32"/>
        <v/>
      </c>
      <c r="J1036" s="2">
        <f t="shared" si="33"/>
        <v>0</v>
      </c>
      <c r="Q1036" s="2" t="s">
        <v>908</v>
      </c>
      <c r="R1036" s="2" t="s">
        <v>278</v>
      </c>
    </row>
    <row r="1037" spans="1:18">
      <c r="A1037" s="2" t="s">
        <v>906</v>
      </c>
      <c r="B1037" s="2" t="s">
        <v>36</v>
      </c>
      <c r="C1037" s="2" t="s">
        <v>41</v>
      </c>
      <c r="D1037" s="2">
        <v>3522.22</v>
      </c>
      <c r="E1037" s="2">
        <v>3753</v>
      </c>
      <c r="F1037" s="2">
        <v>3253.54</v>
      </c>
      <c r="G1037" s="2">
        <v>5422</v>
      </c>
      <c r="H1037" s="2" t="str">
        <f t="shared" si="32"/>
        <v>W</v>
      </c>
      <c r="J1037" s="2">
        <f t="shared" si="33"/>
        <v>5422</v>
      </c>
      <c r="K1037" s="2">
        <v>5422</v>
      </c>
      <c r="L1037" s="2">
        <v>5422</v>
      </c>
      <c r="M1037" s="2">
        <v>5422</v>
      </c>
      <c r="N1037" s="2">
        <v>5422</v>
      </c>
      <c r="O1037" s="2">
        <v>5422</v>
      </c>
      <c r="P1037" s="2" t="s">
        <v>20</v>
      </c>
      <c r="Q1037" s="2" t="s">
        <v>908</v>
      </c>
      <c r="R1037" s="2" t="s">
        <v>278</v>
      </c>
    </row>
    <row r="1038" spans="1:18">
      <c r="A1038" s="2" t="s">
        <v>906</v>
      </c>
      <c r="B1038" s="2" t="s">
        <v>42</v>
      </c>
      <c r="C1038" s="2" t="s">
        <v>43</v>
      </c>
      <c r="F1038" s="2">
        <v>252.28</v>
      </c>
      <c r="H1038" s="2" t="str">
        <f t="shared" si="32"/>
        <v/>
      </c>
      <c r="J1038" s="2">
        <f t="shared" si="33"/>
        <v>0</v>
      </c>
      <c r="Q1038" s="2" t="s">
        <v>908</v>
      </c>
      <c r="R1038" s="2" t="s">
        <v>278</v>
      </c>
    </row>
    <row r="1039" spans="1:18">
      <c r="A1039" s="2" t="s">
        <v>906</v>
      </c>
      <c r="B1039" s="2" t="s">
        <v>42</v>
      </c>
      <c r="C1039" s="2" t="s">
        <v>45</v>
      </c>
      <c r="F1039" s="2">
        <v>47.99</v>
      </c>
      <c r="H1039" s="2" t="str">
        <f t="shared" si="32"/>
        <v/>
      </c>
      <c r="J1039" s="2">
        <f t="shared" si="33"/>
        <v>0</v>
      </c>
      <c r="P1039" s="2" t="s">
        <v>910</v>
      </c>
      <c r="Q1039" s="2" t="s">
        <v>908</v>
      </c>
      <c r="R1039" s="2" t="s">
        <v>278</v>
      </c>
    </row>
    <row r="1040" spans="1:18">
      <c r="A1040" s="2" t="s">
        <v>906</v>
      </c>
      <c r="B1040" s="2" t="s">
        <v>42</v>
      </c>
      <c r="C1040" s="2" t="s">
        <v>308</v>
      </c>
      <c r="D1040" s="2">
        <v>302.5</v>
      </c>
      <c r="F1040" s="2">
        <v>24.28</v>
      </c>
      <c r="H1040" s="2" t="str">
        <f t="shared" si="32"/>
        <v/>
      </c>
      <c r="J1040" s="2">
        <f t="shared" si="33"/>
        <v>0</v>
      </c>
      <c r="P1040" s="2" t="s">
        <v>911</v>
      </c>
      <c r="Q1040" s="2" t="s">
        <v>908</v>
      </c>
      <c r="R1040" s="2" t="s">
        <v>278</v>
      </c>
    </row>
    <row r="1041" spans="1:18">
      <c r="A1041" s="2" t="s">
        <v>906</v>
      </c>
      <c r="B1041" s="2" t="s">
        <v>42</v>
      </c>
      <c r="C1041" s="2" t="s">
        <v>97</v>
      </c>
      <c r="D1041" s="2">
        <v>29.93</v>
      </c>
      <c r="H1041" s="2" t="str">
        <f t="shared" si="32"/>
        <v/>
      </c>
      <c r="J1041" s="2">
        <f t="shared" si="33"/>
        <v>0</v>
      </c>
      <c r="P1041" s="2" t="s">
        <v>912</v>
      </c>
      <c r="Q1041" s="2" t="s">
        <v>908</v>
      </c>
      <c r="R1041" s="2" t="s">
        <v>278</v>
      </c>
    </row>
    <row r="1042" spans="1:18">
      <c r="A1042" s="2" t="s">
        <v>906</v>
      </c>
      <c r="B1042" s="2" t="s">
        <v>42</v>
      </c>
      <c r="C1042" s="2" t="s">
        <v>46</v>
      </c>
      <c r="D1042" s="2">
        <v>1000</v>
      </c>
      <c r="E1042" s="2">
        <v>1000</v>
      </c>
      <c r="F1042" s="2">
        <v>1000</v>
      </c>
      <c r="G1042" s="2">
        <v>1000</v>
      </c>
      <c r="H1042" s="2" t="str">
        <f t="shared" si="32"/>
        <v/>
      </c>
      <c r="J1042" s="2">
        <f t="shared" si="33"/>
        <v>1000</v>
      </c>
      <c r="K1042" s="2">
        <v>1000</v>
      </c>
      <c r="L1042" s="2">
        <v>1000</v>
      </c>
      <c r="M1042" s="2">
        <v>1000</v>
      </c>
      <c r="N1042" s="2">
        <v>1000</v>
      </c>
      <c r="O1042" s="2">
        <v>1000</v>
      </c>
      <c r="P1042" s="2" t="s">
        <v>913</v>
      </c>
      <c r="Q1042" s="2" t="s">
        <v>908</v>
      </c>
      <c r="R1042" s="2" t="s">
        <v>278</v>
      </c>
    </row>
    <row r="1043" spans="1:18">
      <c r="A1043" s="2" t="s">
        <v>906</v>
      </c>
      <c r="B1043" s="2" t="s">
        <v>42</v>
      </c>
      <c r="C1043" s="2" t="s">
        <v>134</v>
      </c>
      <c r="E1043" s="2">
        <v>100</v>
      </c>
      <c r="G1043" s="2">
        <v>100</v>
      </c>
      <c r="H1043" s="2" t="str">
        <f t="shared" si="32"/>
        <v/>
      </c>
      <c r="J1043" s="2">
        <f t="shared" si="33"/>
        <v>100</v>
      </c>
      <c r="K1043" s="2">
        <v>100</v>
      </c>
      <c r="L1043" s="2">
        <v>100</v>
      </c>
      <c r="M1043" s="2">
        <v>100</v>
      </c>
      <c r="N1043" s="2">
        <v>100</v>
      </c>
      <c r="O1043" s="2">
        <v>100</v>
      </c>
      <c r="P1043" s="2" t="s">
        <v>914</v>
      </c>
      <c r="Q1043" s="2" t="s">
        <v>908</v>
      </c>
      <c r="R1043" s="2" t="s">
        <v>278</v>
      </c>
    </row>
    <row r="1044" spans="1:18">
      <c r="A1044" s="2" t="s">
        <v>906</v>
      </c>
      <c r="B1044" s="2" t="s">
        <v>42</v>
      </c>
      <c r="C1044" s="2" t="s">
        <v>81</v>
      </c>
      <c r="D1044" s="2">
        <v>423.72</v>
      </c>
      <c r="E1044" s="2">
        <v>500</v>
      </c>
      <c r="F1044" s="2">
        <v>457.96</v>
      </c>
      <c r="G1044" s="2">
        <v>500</v>
      </c>
      <c r="H1044" s="2" t="str">
        <f t="shared" si="32"/>
        <v/>
      </c>
      <c r="J1044" s="2">
        <f t="shared" si="33"/>
        <v>500</v>
      </c>
      <c r="K1044" s="2">
        <v>500</v>
      </c>
      <c r="L1044" s="2">
        <v>500</v>
      </c>
      <c r="M1044" s="2">
        <v>500</v>
      </c>
      <c r="N1044" s="2">
        <v>500</v>
      </c>
      <c r="O1044" s="2">
        <v>500</v>
      </c>
      <c r="P1044" s="2" t="s">
        <v>915</v>
      </c>
      <c r="Q1044" s="2" t="s">
        <v>908</v>
      </c>
      <c r="R1044" s="2" t="s">
        <v>278</v>
      </c>
    </row>
    <row r="1045" spans="1:18">
      <c r="A1045" s="2" t="s">
        <v>906</v>
      </c>
      <c r="B1045" s="2" t="s">
        <v>42</v>
      </c>
      <c r="C1045" s="2" t="s">
        <v>142</v>
      </c>
      <c r="E1045" s="2">
        <v>420</v>
      </c>
      <c r="G1045" s="2">
        <v>420</v>
      </c>
      <c r="H1045" s="2" t="str">
        <f t="shared" si="32"/>
        <v/>
      </c>
      <c r="J1045" s="2">
        <f t="shared" si="33"/>
        <v>420</v>
      </c>
      <c r="K1045" s="2">
        <v>420</v>
      </c>
      <c r="L1045" s="2">
        <v>420</v>
      </c>
      <c r="M1045" s="2">
        <v>420</v>
      </c>
      <c r="N1045" s="2">
        <v>420</v>
      </c>
      <c r="O1045" s="2">
        <v>420</v>
      </c>
      <c r="P1045" s="2" t="s">
        <v>916</v>
      </c>
      <c r="Q1045" s="2" t="s">
        <v>908</v>
      </c>
      <c r="R1045" s="2" t="s">
        <v>278</v>
      </c>
    </row>
    <row r="1046" spans="1:18">
      <c r="A1046" s="2" t="s">
        <v>906</v>
      </c>
      <c r="B1046" s="2" t="s">
        <v>42</v>
      </c>
      <c r="C1046" s="2" t="s">
        <v>54</v>
      </c>
      <c r="D1046" s="2">
        <v>59.85</v>
      </c>
      <c r="E1046" s="2">
        <v>500</v>
      </c>
      <c r="F1046" s="2">
        <v>120.05</v>
      </c>
      <c r="G1046" s="2">
        <v>500</v>
      </c>
      <c r="H1046" s="2" t="str">
        <f t="shared" si="32"/>
        <v/>
      </c>
      <c r="J1046" s="2">
        <f t="shared" si="33"/>
        <v>500</v>
      </c>
      <c r="K1046" s="2">
        <v>500</v>
      </c>
      <c r="L1046" s="2">
        <v>500</v>
      </c>
      <c r="M1046" s="2">
        <v>500</v>
      </c>
      <c r="N1046" s="2">
        <v>500</v>
      </c>
      <c r="O1046" s="2">
        <v>500</v>
      </c>
      <c r="P1046" s="2" t="s">
        <v>917</v>
      </c>
      <c r="Q1046" s="2" t="s">
        <v>908</v>
      </c>
      <c r="R1046" s="2" t="s">
        <v>278</v>
      </c>
    </row>
    <row r="1047" spans="1:18">
      <c r="A1047" s="2" t="s">
        <v>906</v>
      </c>
      <c r="B1047" s="2" t="s">
        <v>42</v>
      </c>
      <c r="C1047" s="2" t="s">
        <v>58</v>
      </c>
      <c r="D1047" s="2">
        <v>3790.75</v>
      </c>
      <c r="E1047" s="2">
        <v>5300</v>
      </c>
      <c r="G1047" s="2">
        <v>2000</v>
      </c>
      <c r="H1047" s="2" t="str">
        <f t="shared" si="32"/>
        <v/>
      </c>
      <c r="J1047" s="2">
        <f t="shared" si="33"/>
        <v>2000</v>
      </c>
      <c r="K1047" s="2">
        <v>2000</v>
      </c>
      <c r="L1047" s="2">
        <v>2000</v>
      </c>
      <c r="M1047" s="2">
        <v>2000</v>
      </c>
      <c r="N1047" s="2">
        <v>2000</v>
      </c>
      <c r="O1047" s="2">
        <v>2000</v>
      </c>
      <c r="P1047" s="2" t="s">
        <v>918</v>
      </c>
      <c r="Q1047" s="2" t="s">
        <v>908</v>
      </c>
      <c r="R1047" s="2" t="s">
        <v>278</v>
      </c>
    </row>
    <row r="1048" spans="1:18">
      <c r="A1048" s="2" t="s">
        <v>906</v>
      </c>
      <c r="B1048" s="2" t="s">
        <v>42</v>
      </c>
      <c r="C1048" s="2" t="s">
        <v>151</v>
      </c>
      <c r="F1048" s="2">
        <v>10</v>
      </c>
      <c r="H1048" s="2" t="str">
        <f t="shared" si="32"/>
        <v/>
      </c>
      <c r="J1048" s="2">
        <f t="shared" si="33"/>
        <v>0</v>
      </c>
      <c r="P1048" s="2" t="s">
        <v>919</v>
      </c>
      <c r="Q1048" s="2" t="s">
        <v>908</v>
      </c>
      <c r="R1048" s="2" t="s">
        <v>278</v>
      </c>
    </row>
    <row r="1049" spans="1:18">
      <c r="A1049" s="2" t="s">
        <v>906</v>
      </c>
      <c r="B1049" s="2" t="s">
        <v>60</v>
      </c>
      <c r="C1049" s="2" t="s">
        <v>61</v>
      </c>
      <c r="D1049" s="2">
        <v>31</v>
      </c>
      <c r="E1049" s="2">
        <v>31</v>
      </c>
      <c r="F1049" s="2">
        <v>157</v>
      </c>
      <c r="G1049" s="2">
        <v>610</v>
      </c>
      <c r="H1049" s="2" t="str">
        <f t="shared" si="32"/>
        <v/>
      </c>
      <c r="J1049" s="2">
        <f t="shared" si="33"/>
        <v>610</v>
      </c>
      <c r="K1049" s="2">
        <v>610</v>
      </c>
      <c r="L1049" s="2">
        <v>609</v>
      </c>
      <c r="M1049" s="2">
        <v>612</v>
      </c>
      <c r="N1049" s="2">
        <v>552</v>
      </c>
      <c r="O1049" s="2">
        <v>265</v>
      </c>
      <c r="P1049" s="2" t="s">
        <v>920</v>
      </c>
      <c r="Q1049" s="2" t="s">
        <v>908</v>
      </c>
      <c r="R1049" s="2" t="s">
        <v>278</v>
      </c>
    </row>
    <row r="1050" spans="1:18">
      <c r="A1050" s="2" t="s">
        <v>906</v>
      </c>
      <c r="B1050" s="2" t="s">
        <v>60</v>
      </c>
      <c r="C1050" s="2" t="s">
        <v>246</v>
      </c>
      <c r="F1050" s="2">
        <v>33</v>
      </c>
      <c r="G1050" s="2">
        <v>66</v>
      </c>
      <c r="H1050" s="2" t="str">
        <f t="shared" si="32"/>
        <v/>
      </c>
      <c r="J1050" s="2">
        <f t="shared" si="33"/>
        <v>66</v>
      </c>
      <c r="K1050" s="2">
        <v>66</v>
      </c>
      <c r="L1050" s="2">
        <v>66</v>
      </c>
      <c r="M1050" s="2">
        <v>66</v>
      </c>
      <c r="N1050" s="2">
        <v>33</v>
      </c>
      <c r="Q1050" s="2" t="s">
        <v>908</v>
      </c>
      <c r="R1050" s="2" t="s">
        <v>278</v>
      </c>
    </row>
    <row r="1051" spans="1:18">
      <c r="A1051" s="2" t="s">
        <v>906</v>
      </c>
      <c r="B1051" s="2" t="s">
        <v>90</v>
      </c>
      <c r="C1051" s="2" t="s">
        <v>378</v>
      </c>
      <c r="D1051" s="2">
        <v>86504.28</v>
      </c>
      <c r="E1051" s="2">
        <v>91892</v>
      </c>
      <c r="G1051" s="2">
        <v>86504</v>
      </c>
      <c r="H1051" s="2" t="str">
        <f t="shared" si="32"/>
        <v/>
      </c>
      <c r="J1051" s="2">
        <f t="shared" si="33"/>
        <v>86504</v>
      </c>
      <c r="K1051" s="2">
        <v>86504</v>
      </c>
      <c r="L1051" s="2">
        <v>86504</v>
      </c>
      <c r="M1051" s="2">
        <v>86504</v>
      </c>
      <c r="N1051" s="2">
        <v>86504</v>
      </c>
      <c r="O1051" s="2">
        <v>86504</v>
      </c>
      <c r="Q1051" s="2" t="s">
        <v>908</v>
      </c>
      <c r="R1051" s="2" t="s">
        <v>278</v>
      </c>
    </row>
    <row r="1052" spans="1:18">
      <c r="A1052" s="2" t="s">
        <v>921</v>
      </c>
      <c r="B1052" s="2" t="s">
        <v>69</v>
      </c>
      <c r="C1052" s="2" t="s">
        <v>181</v>
      </c>
      <c r="D1052" s="2">
        <v>-4504</v>
      </c>
      <c r="E1052" s="2">
        <v>-4502</v>
      </c>
      <c r="F1052" s="2">
        <v>-4502</v>
      </c>
      <c r="G1052" s="2">
        <v>-4504</v>
      </c>
      <c r="H1052" s="2" t="str">
        <f t="shared" si="32"/>
        <v/>
      </c>
      <c r="J1052" s="2">
        <f t="shared" si="33"/>
        <v>-4504</v>
      </c>
      <c r="K1052" s="2">
        <v>-4504</v>
      </c>
      <c r="L1052" s="2">
        <v>-4504</v>
      </c>
      <c r="M1052" s="2">
        <v>-4504</v>
      </c>
      <c r="N1052" s="2">
        <v>-4504</v>
      </c>
      <c r="O1052" s="2">
        <v>-2618</v>
      </c>
      <c r="P1052" s="2" t="s">
        <v>922</v>
      </c>
      <c r="Q1052" s="2" t="s">
        <v>908</v>
      </c>
      <c r="R1052" s="2" t="s">
        <v>278</v>
      </c>
    </row>
    <row r="1053" spans="1:18">
      <c r="A1053" s="2" t="s">
        <v>921</v>
      </c>
      <c r="B1053" s="2" t="s">
        <v>60</v>
      </c>
      <c r="C1053" s="2" t="s">
        <v>87</v>
      </c>
      <c r="D1053" s="2">
        <v>7634</v>
      </c>
      <c r="E1053" s="2">
        <v>7634</v>
      </c>
      <c r="F1053" s="2">
        <v>7634</v>
      </c>
      <c r="G1053" s="2">
        <v>7634</v>
      </c>
      <c r="H1053" s="2" t="str">
        <f t="shared" si="32"/>
        <v/>
      </c>
      <c r="J1053" s="2">
        <f t="shared" si="33"/>
        <v>7634</v>
      </c>
      <c r="K1053" s="2">
        <v>7635</v>
      </c>
      <c r="L1053" s="2">
        <v>7634</v>
      </c>
      <c r="M1053" s="2">
        <v>7635</v>
      </c>
      <c r="N1053" s="2">
        <v>7634</v>
      </c>
      <c r="O1053" s="2">
        <v>4438</v>
      </c>
      <c r="P1053" s="2" t="s">
        <v>923</v>
      </c>
      <c r="Q1053" s="2" t="s">
        <v>908</v>
      </c>
      <c r="R1053" s="2" t="s">
        <v>278</v>
      </c>
    </row>
    <row r="1054" spans="1:18">
      <c r="A1054" s="2" t="s">
        <v>924</v>
      </c>
      <c r="B1054" s="2" t="s">
        <v>248</v>
      </c>
      <c r="C1054" s="2" t="s">
        <v>925</v>
      </c>
      <c r="D1054" s="2">
        <v>-95.97</v>
      </c>
      <c r="E1054" s="2">
        <v>-105</v>
      </c>
      <c r="F1054" s="2">
        <v>-77.239999999999995</v>
      </c>
      <c r="G1054" s="2">
        <v>-70</v>
      </c>
      <c r="H1054" s="2" t="str">
        <f t="shared" si="32"/>
        <v/>
      </c>
      <c r="J1054" s="2">
        <f t="shared" si="33"/>
        <v>-70</v>
      </c>
      <c r="K1054" s="2">
        <v>-60</v>
      </c>
      <c r="L1054" s="2">
        <v>-50</v>
      </c>
      <c r="M1054" s="2">
        <v>-40</v>
      </c>
      <c r="N1054" s="2">
        <v>-30</v>
      </c>
      <c r="O1054" s="2">
        <v>-20</v>
      </c>
      <c r="P1054" s="2" t="s">
        <v>926</v>
      </c>
      <c r="Q1054" s="2" t="s">
        <v>908</v>
      </c>
      <c r="R1054" s="2" t="s">
        <v>14</v>
      </c>
    </row>
    <row r="1055" spans="1:18">
      <c r="A1055" s="2" t="s">
        <v>927</v>
      </c>
      <c r="B1055" s="2" t="s">
        <v>275</v>
      </c>
      <c r="C1055" s="2" t="s">
        <v>928</v>
      </c>
      <c r="D1055" s="2">
        <v>-692.99</v>
      </c>
      <c r="E1055" s="2">
        <v>-700</v>
      </c>
      <c r="F1055" s="2">
        <v>-692.99</v>
      </c>
      <c r="G1055" s="2">
        <v>-700</v>
      </c>
      <c r="H1055" s="2" t="str">
        <f t="shared" si="32"/>
        <v/>
      </c>
      <c r="J1055" s="2">
        <f t="shared" si="33"/>
        <v>-700</v>
      </c>
      <c r="K1055" s="2">
        <v>-700</v>
      </c>
      <c r="L1055" s="2">
        <v>-700</v>
      </c>
      <c r="M1055" s="2">
        <v>-700</v>
      </c>
      <c r="N1055" s="2">
        <v>-700</v>
      </c>
      <c r="O1055" s="2">
        <v>-700</v>
      </c>
      <c r="P1055" s="2" t="s">
        <v>929</v>
      </c>
      <c r="Q1055" s="2" t="s">
        <v>908</v>
      </c>
      <c r="R1055" s="2" t="s">
        <v>278</v>
      </c>
    </row>
    <row r="1056" spans="1:18">
      <c r="A1056" s="2" t="s">
        <v>927</v>
      </c>
      <c r="B1056" s="2" t="s">
        <v>18</v>
      </c>
      <c r="C1056" s="2" t="s">
        <v>19</v>
      </c>
      <c r="D1056" s="2">
        <v>567.22</v>
      </c>
      <c r="E1056" s="2">
        <v>821</v>
      </c>
      <c r="F1056" s="2">
        <v>785.17</v>
      </c>
      <c r="G1056" s="2">
        <v>831</v>
      </c>
      <c r="H1056" s="2" t="str">
        <f t="shared" si="32"/>
        <v/>
      </c>
      <c r="J1056" s="2">
        <f t="shared" si="33"/>
        <v>831</v>
      </c>
      <c r="K1056" s="2">
        <v>831</v>
      </c>
      <c r="L1056" s="2">
        <v>831</v>
      </c>
      <c r="M1056" s="2">
        <v>831</v>
      </c>
      <c r="N1056" s="2">
        <v>831</v>
      </c>
      <c r="O1056" s="2">
        <v>831</v>
      </c>
      <c r="P1056" s="2" t="s">
        <v>20</v>
      </c>
      <c r="Q1056" s="2" t="s">
        <v>908</v>
      </c>
      <c r="R1056" s="2" t="s">
        <v>278</v>
      </c>
    </row>
    <row r="1057" spans="1:18">
      <c r="A1057" s="2" t="s">
        <v>927</v>
      </c>
      <c r="B1057" s="2" t="s">
        <v>18</v>
      </c>
      <c r="C1057" s="2" t="s">
        <v>21</v>
      </c>
      <c r="D1057" s="2">
        <v>3.42</v>
      </c>
      <c r="E1057" s="2">
        <v>10</v>
      </c>
      <c r="F1057" s="2">
        <v>3.73</v>
      </c>
      <c r="G1057" s="2">
        <v>10</v>
      </c>
      <c r="H1057" s="2" t="str">
        <f t="shared" si="32"/>
        <v/>
      </c>
      <c r="J1057" s="2">
        <f t="shared" si="33"/>
        <v>10</v>
      </c>
      <c r="K1057" s="2">
        <v>10</v>
      </c>
      <c r="L1057" s="2">
        <v>10</v>
      </c>
      <c r="M1057" s="2">
        <v>10</v>
      </c>
      <c r="N1057" s="2">
        <v>10</v>
      </c>
      <c r="O1057" s="2">
        <v>10</v>
      </c>
      <c r="P1057" s="2" t="s">
        <v>22</v>
      </c>
      <c r="Q1057" s="2" t="s">
        <v>908</v>
      </c>
      <c r="R1057" s="2" t="s">
        <v>278</v>
      </c>
    </row>
    <row r="1058" spans="1:18">
      <c r="A1058" s="2" t="s">
        <v>927</v>
      </c>
      <c r="B1058" s="2" t="s">
        <v>18</v>
      </c>
      <c r="C1058" s="2" t="s">
        <v>23</v>
      </c>
      <c r="D1058" s="2">
        <v>24.78</v>
      </c>
      <c r="H1058" s="2" t="str">
        <f t="shared" si="32"/>
        <v/>
      </c>
      <c r="J1058" s="2">
        <f t="shared" si="33"/>
        <v>0</v>
      </c>
      <c r="P1058" s="2" t="s">
        <v>24</v>
      </c>
      <c r="Q1058" s="2" t="s">
        <v>908</v>
      </c>
      <c r="R1058" s="2" t="s">
        <v>278</v>
      </c>
    </row>
    <row r="1059" spans="1:18">
      <c r="A1059" s="2" t="s">
        <v>927</v>
      </c>
      <c r="B1059" s="2" t="s">
        <v>18</v>
      </c>
      <c r="C1059" s="2" t="s">
        <v>31</v>
      </c>
      <c r="D1059" s="2">
        <v>102.15</v>
      </c>
      <c r="E1059" s="2">
        <v>161</v>
      </c>
      <c r="F1059" s="2">
        <v>152.88</v>
      </c>
      <c r="G1059" s="2">
        <v>174</v>
      </c>
      <c r="H1059" s="2" t="str">
        <f t="shared" si="32"/>
        <v/>
      </c>
      <c r="J1059" s="2">
        <f t="shared" si="33"/>
        <v>174</v>
      </c>
      <c r="K1059" s="2">
        <v>174</v>
      </c>
      <c r="L1059" s="2">
        <v>174</v>
      </c>
      <c r="M1059" s="2">
        <v>174</v>
      </c>
      <c r="N1059" s="2">
        <v>174</v>
      </c>
      <c r="O1059" s="2">
        <v>174</v>
      </c>
      <c r="P1059" s="2" t="s">
        <v>20</v>
      </c>
      <c r="Q1059" s="2" t="s">
        <v>908</v>
      </c>
      <c r="R1059" s="2" t="s">
        <v>278</v>
      </c>
    </row>
    <row r="1060" spans="1:18">
      <c r="A1060" s="2" t="s">
        <v>927</v>
      </c>
      <c r="B1060" s="2" t="s">
        <v>36</v>
      </c>
      <c r="C1060" s="2" t="s">
        <v>41</v>
      </c>
      <c r="D1060" s="2">
        <v>62.05</v>
      </c>
      <c r="E1060" s="2">
        <v>68</v>
      </c>
      <c r="F1060" s="2">
        <v>65.12</v>
      </c>
      <c r="G1060" s="2">
        <v>67</v>
      </c>
      <c r="H1060" s="2" t="str">
        <f t="shared" si="32"/>
        <v/>
      </c>
      <c r="J1060" s="2">
        <f t="shared" si="33"/>
        <v>67</v>
      </c>
      <c r="K1060" s="2">
        <v>67</v>
      </c>
      <c r="L1060" s="2">
        <v>67</v>
      </c>
      <c r="M1060" s="2">
        <v>67</v>
      </c>
      <c r="N1060" s="2">
        <v>67</v>
      </c>
      <c r="O1060" s="2">
        <v>67</v>
      </c>
      <c r="P1060" s="2" t="s">
        <v>20</v>
      </c>
      <c r="Q1060" s="2" t="s">
        <v>908</v>
      </c>
      <c r="R1060" s="2" t="s">
        <v>278</v>
      </c>
    </row>
    <row r="1061" spans="1:18">
      <c r="A1061" s="2" t="s">
        <v>927</v>
      </c>
      <c r="B1061" s="2" t="s">
        <v>42</v>
      </c>
      <c r="C1061" s="2" t="s">
        <v>192</v>
      </c>
      <c r="D1061" s="2">
        <v>148.80000000000001</v>
      </c>
      <c r="E1061" s="2">
        <v>150</v>
      </c>
      <c r="F1061" s="2">
        <v>148.80000000000001</v>
      </c>
      <c r="G1061" s="2">
        <v>155</v>
      </c>
      <c r="H1061" s="2" t="str">
        <f t="shared" si="32"/>
        <v/>
      </c>
      <c r="J1061" s="2">
        <f t="shared" si="33"/>
        <v>155</v>
      </c>
      <c r="K1061" s="2">
        <v>155</v>
      </c>
      <c r="L1061" s="2">
        <v>155</v>
      </c>
      <c r="M1061" s="2">
        <v>155</v>
      </c>
      <c r="N1061" s="2">
        <v>155</v>
      </c>
      <c r="O1061" s="2">
        <v>155</v>
      </c>
      <c r="P1061" s="2" t="s">
        <v>930</v>
      </c>
      <c r="Q1061" s="2" t="s">
        <v>908</v>
      </c>
      <c r="R1061" s="2" t="s">
        <v>278</v>
      </c>
    </row>
    <row r="1062" spans="1:18">
      <c r="A1062" s="2" t="s">
        <v>927</v>
      </c>
      <c r="B1062" s="2" t="s">
        <v>42</v>
      </c>
      <c r="C1062" s="2" t="s">
        <v>205</v>
      </c>
      <c r="F1062" s="2">
        <v>2721.22</v>
      </c>
      <c r="H1062" s="2" t="str">
        <f t="shared" si="32"/>
        <v/>
      </c>
      <c r="J1062" s="2">
        <f t="shared" si="33"/>
        <v>0</v>
      </c>
      <c r="P1062" s="2" t="s">
        <v>931</v>
      </c>
      <c r="Q1062" s="2" t="s">
        <v>908</v>
      </c>
      <c r="R1062" s="2" t="s">
        <v>278</v>
      </c>
    </row>
    <row r="1063" spans="1:18">
      <c r="A1063" s="2" t="s">
        <v>927</v>
      </c>
      <c r="B1063" s="2" t="s">
        <v>42</v>
      </c>
      <c r="C1063" s="2" t="s">
        <v>128</v>
      </c>
      <c r="D1063" s="2">
        <v>400</v>
      </c>
      <c r="E1063" s="2">
        <v>500</v>
      </c>
      <c r="F1063" s="2">
        <v>400</v>
      </c>
      <c r="G1063" s="2">
        <v>500</v>
      </c>
      <c r="H1063" s="2" t="str">
        <f t="shared" si="32"/>
        <v/>
      </c>
      <c r="J1063" s="2">
        <f t="shared" si="33"/>
        <v>500</v>
      </c>
      <c r="K1063" s="2">
        <v>500</v>
      </c>
      <c r="L1063" s="2">
        <v>500</v>
      </c>
      <c r="M1063" s="2">
        <v>500</v>
      </c>
      <c r="N1063" s="2">
        <v>500</v>
      </c>
      <c r="O1063" s="2">
        <v>500</v>
      </c>
      <c r="P1063" s="2" t="s">
        <v>932</v>
      </c>
      <c r="Q1063" s="2" t="s">
        <v>908</v>
      </c>
      <c r="R1063" s="2" t="s">
        <v>278</v>
      </c>
    </row>
    <row r="1064" spans="1:18">
      <c r="A1064" s="2" t="s">
        <v>927</v>
      </c>
      <c r="B1064" s="2" t="s">
        <v>42</v>
      </c>
      <c r="C1064" s="2" t="s">
        <v>77</v>
      </c>
      <c r="E1064" s="2">
        <v>120</v>
      </c>
      <c r="G1064" s="2">
        <v>120</v>
      </c>
      <c r="H1064" s="2" t="str">
        <f t="shared" si="32"/>
        <v/>
      </c>
      <c r="J1064" s="2">
        <f t="shared" si="33"/>
        <v>120</v>
      </c>
      <c r="K1064" s="2">
        <v>120</v>
      </c>
      <c r="L1064" s="2">
        <v>120</v>
      </c>
      <c r="M1064" s="2">
        <v>120</v>
      </c>
      <c r="N1064" s="2">
        <v>120</v>
      </c>
      <c r="O1064" s="2">
        <v>120</v>
      </c>
      <c r="P1064" s="2" t="s">
        <v>933</v>
      </c>
      <c r="Q1064" s="2" t="s">
        <v>908</v>
      </c>
      <c r="R1064" s="2" t="s">
        <v>278</v>
      </c>
    </row>
    <row r="1065" spans="1:18">
      <c r="A1065" s="2" t="s">
        <v>927</v>
      </c>
      <c r="B1065" s="2" t="s">
        <v>42</v>
      </c>
      <c r="C1065" s="2" t="s">
        <v>132</v>
      </c>
      <c r="D1065" s="2">
        <v>375.04</v>
      </c>
      <c r="H1065" s="2" t="str">
        <f t="shared" si="32"/>
        <v/>
      </c>
      <c r="J1065" s="2">
        <f t="shared" si="33"/>
        <v>0</v>
      </c>
      <c r="P1065" s="2" t="s">
        <v>934</v>
      </c>
      <c r="Q1065" s="2" t="s">
        <v>908</v>
      </c>
      <c r="R1065" s="2" t="s">
        <v>278</v>
      </c>
    </row>
    <row r="1066" spans="1:18">
      <c r="A1066" s="2" t="s">
        <v>927</v>
      </c>
      <c r="B1066" s="2" t="s">
        <v>42</v>
      </c>
      <c r="C1066" s="2" t="s">
        <v>134</v>
      </c>
      <c r="D1066" s="2">
        <v>27</v>
      </c>
      <c r="H1066" s="2" t="str">
        <f t="shared" si="32"/>
        <v/>
      </c>
      <c r="J1066" s="2">
        <f t="shared" si="33"/>
        <v>0</v>
      </c>
      <c r="P1066" s="2" t="s">
        <v>935</v>
      </c>
      <c r="Q1066" s="2" t="s">
        <v>908</v>
      </c>
      <c r="R1066" s="2" t="s">
        <v>278</v>
      </c>
    </row>
    <row r="1067" spans="1:18">
      <c r="A1067" s="2" t="s">
        <v>927</v>
      </c>
      <c r="B1067" s="2" t="s">
        <v>341</v>
      </c>
      <c r="C1067" s="2" t="s">
        <v>524</v>
      </c>
      <c r="D1067" s="2">
        <v>701.49</v>
      </c>
      <c r="E1067" s="2">
        <v>710</v>
      </c>
      <c r="F1067" s="2">
        <v>701.49</v>
      </c>
      <c r="G1067" s="2">
        <v>710</v>
      </c>
      <c r="H1067" s="2" t="str">
        <f t="shared" si="32"/>
        <v/>
      </c>
      <c r="J1067" s="2">
        <f t="shared" si="33"/>
        <v>710</v>
      </c>
      <c r="K1067" s="2">
        <v>710</v>
      </c>
      <c r="L1067" s="2">
        <v>710</v>
      </c>
      <c r="M1067" s="2">
        <v>710</v>
      </c>
      <c r="N1067" s="2">
        <v>710</v>
      </c>
      <c r="O1067" s="2">
        <v>710</v>
      </c>
      <c r="P1067" s="2" t="s">
        <v>936</v>
      </c>
      <c r="Q1067" s="2" t="s">
        <v>908</v>
      </c>
      <c r="R1067" s="2" t="s">
        <v>278</v>
      </c>
    </row>
    <row r="1068" spans="1:18">
      <c r="A1068" s="2" t="s">
        <v>927</v>
      </c>
      <c r="B1068" s="2" t="s">
        <v>90</v>
      </c>
      <c r="C1068" s="2" t="s">
        <v>91</v>
      </c>
      <c r="D1068" s="2">
        <v>3739.8</v>
      </c>
      <c r="E1068" s="2">
        <v>4742</v>
      </c>
      <c r="G1068" s="2">
        <v>3740</v>
      </c>
      <c r="H1068" s="2" t="str">
        <f t="shared" si="32"/>
        <v/>
      </c>
      <c r="J1068" s="2">
        <f t="shared" si="33"/>
        <v>3740</v>
      </c>
      <c r="K1068" s="2">
        <v>3740</v>
      </c>
      <c r="L1068" s="2">
        <v>3740</v>
      </c>
      <c r="M1068" s="2">
        <v>3740</v>
      </c>
      <c r="N1068" s="2">
        <v>3740</v>
      </c>
      <c r="O1068" s="2">
        <v>3740</v>
      </c>
      <c r="Q1068" s="2" t="s">
        <v>908</v>
      </c>
      <c r="R1068" s="2" t="s">
        <v>278</v>
      </c>
    </row>
    <row r="1069" spans="1:18">
      <c r="A1069" s="2" t="s">
        <v>927</v>
      </c>
      <c r="B1069" s="2" t="s">
        <v>90</v>
      </c>
      <c r="C1069" s="2" t="s">
        <v>378</v>
      </c>
      <c r="D1069" s="2">
        <v>1078.32</v>
      </c>
      <c r="E1069" s="2">
        <v>3495</v>
      </c>
      <c r="G1069" s="2">
        <v>1078</v>
      </c>
      <c r="H1069" s="2" t="str">
        <f t="shared" si="32"/>
        <v/>
      </c>
      <c r="J1069" s="2">
        <f t="shared" si="33"/>
        <v>1078</v>
      </c>
      <c r="K1069" s="2">
        <v>1078</v>
      </c>
      <c r="L1069" s="2">
        <v>1078</v>
      </c>
      <c r="M1069" s="2">
        <v>1078</v>
      </c>
      <c r="N1069" s="2">
        <v>1078</v>
      </c>
      <c r="O1069" s="2">
        <v>1078</v>
      </c>
      <c r="Q1069" s="2" t="s">
        <v>908</v>
      </c>
      <c r="R1069" s="2" t="s">
        <v>278</v>
      </c>
    </row>
    <row r="1070" spans="1:18">
      <c r="A1070" s="2" t="s">
        <v>937</v>
      </c>
      <c r="B1070" s="2" t="s">
        <v>275</v>
      </c>
      <c r="C1070" s="2" t="s">
        <v>938</v>
      </c>
      <c r="D1070" s="2">
        <v>-50</v>
      </c>
      <c r="H1070" s="2" t="str">
        <f t="shared" si="32"/>
        <v/>
      </c>
      <c r="J1070" s="2">
        <f t="shared" si="33"/>
        <v>0</v>
      </c>
      <c r="P1070" s="2" t="s">
        <v>939</v>
      </c>
      <c r="Q1070" s="2" t="s">
        <v>908</v>
      </c>
      <c r="R1070" s="2" t="s">
        <v>278</v>
      </c>
    </row>
    <row r="1071" spans="1:18">
      <c r="A1071" s="2" t="s">
        <v>937</v>
      </c>
      <c r="B1071" s="2" t="s">
        <v>286</v>
      </c>
      <c r="C1071" s="2" t="s">
        <v>940</v>
      </c>
      <c r="E1071" s="2">
        <v>5600</v>
      </c>
      <c r="H1071" s="2" t="str">
        <f t="shared" si="32"/>
        <v/>
      </c>
      <c r="J1071" s="2">
        <f t="shared" si="33"/>
        <v>0</v>
      </c>
      <c r="P1071" s="2" t="s">
        <v>941</v>
      </c>
      <c r="Q1071" s="2" t="s">
        <v>908</v>
      </c>
      <c r="R1071" s="2" t="s">
        <v>278</v>
      </c>
    </row>
    <row r="1072" spans="1:18">
      <c r="A1072" s="2" t="s">
        <v>937</v>
      </c>
      <c r="B1072" s="2" t="s">
        <v>69</v>
      </c>
      <c r="C1072" s="2" t="s">
        <v>181</v>
      </c>
      <c r="G1072" s="2">
        <v>-625</v>
      </c>
      <c r="H1072" s="2" t="str">
        <f t="shared" si="32"/>
        <v/>
      </c>
      <c r="J1072" s="2">
        <f t="shared" si="33"/>
        <v>-625</v>
      </c>
      <c r="K1072" s="2">
        <v>-625</v>
      </c>
      <c r="L1072" s="2">
        <v>-625</v>
      </c>
      <c r="M1072" s="2">
        <v>-625</v>
      </c>
      <c r="N1072" s="2">
        <v>-625</v>
      </c>
      <c r="O1072" s="2">
        <v>-625</v>
      </c>
      <c r="P1072" s="2" t="s">
        <v>942</v>
      </c>
      <c r="Q1072" s="2" t="s">
        <v>908</v>
      </c>
      <c r="R1072" s="2" t="s">
        <v>278</v>
      </c>
    </row>
    <row r="1073" spans="1:18">
      <c r="A1073" s="2" t="s">
        <v>937</v>
      </c>
      <c r="B1073" s="2" t="s">
        <v>15</v>
      </c>
      <c r="C1073" s="2" t="s">
        <v>72</v>
      </c>
      <c r="D1073" s="2">
        <v>-9000</v>
      </c>
      <c r="E1073" s="2">
        <v>-9000</v>
      </c>
      <c r="F1073" s="2">
        <v>-9000</v>
      </c>
      <c r="G1073" s="2">
        <v>-9000</v>
      </c>
      <c r="H1073" s="2" t="str">
        <f t="shared" si="32"/>
        <v/>
      </c>
      <c r="J1073" s="2">
        <f t="shared" si="33"/>
        <v>-9000</v>
      </c>
      <c r="K1073" s="2">
        <v>-9000</v>
      </c>
      <c r="L1073" s="2">
        <v>-9000</v>
      </c>
      <c r="M1073" s="2">
        <v>-9000</v>
      </c>
      <c r="N1073" s="2">
        <v>-9000</v>
      </c>
      <c r="O1073" s="2">
        <v>-9000</v>
      </c>
      <c r="P1073" s="2" t="s">
        <v>943</v>
      </c>
      <c r="Q1073" s="2" t="s">
        <v>908</v>
      </c>
      <c r="R1073" s="2" t="s">
        <v>278</v>
      </c>
    </row>
    <row r="1074" spans="1:18">
      <c r="A1074" s="2" t="s">
        <v>937</v>
      </c>
      <c r="B1074" s="2" t="s">
        <v>18</v>
      </c>
      <c r="C1074" s="2" t="s">
        <v>19</v>
      </c>
      <c r="D1074" s="2">
        <v>2217.4899999999998</v>
      </c>
      <c r="E1074" s="2">
        <v>2341</v>
      </c>
      <c r="F1074" s="2">
        <v>2325.0700000000002</v>
      </c>
      <c r="G1074" s="2">
        <v>2437</v>
      </c>
      <c r="H1074" s="2" t="str">
        <f t="shared" si="32"/>
        <v/>
      </c>
      <c r="J1074" s="2">
        <f t="shared" si="33"/>
        <v>2437</v>
      </c>
      <c r="K1074" s="2">
        <v>2437</v>
      </c>
      <c r="L1074" s="2">
        <v>2437</v>
      </c>
      <c r="M1074" s="2">
        <v>2437</v>
      </c>
      <c r="N1074" s="2">
        <v>2437</v>
      </c>
      <c r="O1074" s="2">
        <v>2437</v>
      </c>
      <c r="P1074" s="2" t="s">
        <v>672</v>
      </c>
      <c r="Q1074" s="2" t="s">
        <v>908</v>
      </c>
      <c r="R1074" s="2" t="s">
        <v>278</v>
      </c>
    </row>
    <row r="1075" spans="1:18">
      <c r="A1075" s="2" t="s">
        <v>937</v>
      </c>
      <c r="B1075" s="2" t="s">
        <v>18</v>
      </c>
      <c r="C1075" s="2" t="s">
        <v>21</v>
      </c>
      <c r="D1075" s="2">
        <v>9.75</v>
      </c>
      <c r="F1075" s="2">
        <v>10.92</v>
      </c>
      <c r="G1075" s="2">
        <v>15</v>
      </c>
      <c r="H1075" s="2" t="str">
        <f t="shared" si="32"/>
        <v/>
      </c>
      <c r="J1075" s="2">
        <f t="shared" si="33"/>
        <v>15</v>
      </c>
      <c r="K1075" s="2">
        <v>15</v>
      </c>
      <c r="L1075" s="2">
        <v>15</v>
      </c>
      <c r="M1075" s="2">
        <v>15</v>
      </c>
      <c r="N1075" s="2">
        <v>15</v>
      </c>
      <c r="O1075" s="2">
        <v>15</v>
      </c>
      <c r="P1075" s="2" t="s">
        <v>26</v>
      </c>
      <c r="Q1075" s="2" t="s">
        <v>908</v>
      </c>
      <c r="R1075" s="2" t="s">
        <v>278</v>
      </c>
    </row>
    <row r="1076" spans="1:18">
      <c r="A1076" s="2" t="s">
        <v>937</v>
      </c>
      <c r="B1076" s="2" t="s">
        <v>18</v>
      </c>
      <c r="C1076" s="2" t="s">
        <v>23</v>
      </c>
      <c r="D1076" s="2">
        <v>86.55</v>
      </c>
      <c r="H1076" s="2" t="str">
        <f t="shared" si="32"/>
        <v/>
      </c>
      <c r="J1076" s="2">
        <f t="shared" si="33"/>
        <v>0</v>
      </c>
      <c r="P1076" s="2" t="s">
        <v>24</v>
      </c>
      <c r="Q1076" s="2" t="s">
        <v>908</v>
      </c>
      <c r="R1076" s="2" t="s">
        <v>278</v>
      </c>
    </row>
    <row r="1077" spans="1:18">
      <c r="A1077" s="2" t="s">
        <v>937</v>
      </c>
      <c r="B1077" s="2" t="s">
        <v>18</v>
      </c>
      <c r="C1077" s="2" t="s">
        <v>27</v>
      </c>
      <c r="D1077" s="2">
        <v>546.58000000000004</v>
      </c>
      <c r="E1077" s="2">
        <v>1092</v>
      </c>
      <c r="F1077" s="2">
        <v>1742.9</v>
      </c>
      <c r="G1077" s="2">
        <v>2256</v>
      </c>
      <c r="H1077" s="2" t="str">
        <f t="shared" si="32"/>
        <v/>
      </c>
      <c r="J1077" s="2">
        <f t="shared" si="33"/>
        <v>2256</v>
      </c>
      <c r="K1077" s="2">
        <v>2256</v>
      </c>
      <c r="L1077" s="2">
        <v>2256</v>
      </c>
      <c r="M1077" s="2">
        <v>2256</v>
      </c>
      <c r="N1077" s="2">
        <v>2256</v>
      </c>
      <c r="O1077" s="2">
        <v>2256</v>
      </c>
      <c r="P1077" s="2" t="s">
        <v>672</v>
      </c>
      <c r="Q1077" s="2" t="s">
        <v>908</v>
      </c>
      <c r="R1077" s="2" t="s">
        <v>278</v>
      </c>
    </row>
    <row r="1078" spans="1:18">
      <c r="A1078" s="2" t="s">
        <v>937</v>
      </c>
      <c r="B1078" s="2" t="s">
        <v>18</v>
      </c>
      <c r="C1078" s="2" t="s">
        <v>31</v>
      </c>
      <c r="D1078" s="2">
        <v>450.45</v>
      </c>
      <c r="E1078" s="2">
        <v>498</v>
      </c>
      <c r="F1078" s="2">
        <v>507.69</v>
      </c>
      <c r="G1078" s="2">
        <v>549</v>
      </c>
      <c r="H1078" s="2" t="str">
        <f t="shared" si="32"/>
        <v/>
      </c>
      <c r="J1078" s="2">
        <f t="shared" si="33"/>
        <v>549</v>
      </c>
      <c r="K1078" s="2">
        <v>549</v>
      </c>
      <c r="L1078" s="2">
        <v>549</v>
      </c>
      <c r="M1078" s="2">
        <v>549</v>
      </c>
      <c r="N1078" s="2">
        <v>549</v>
      </c>
      <c r="O1078" s="2">
        <v>549</v>
      </c>
      <c r="P1078" s="2" t="s">
        <v>20</v>
      </c>
      <c r="Q1078" s="2" t="s">
        <v>908</v>
      </c>
      <c r="R1078" s="2" t="s">
        <v>278</v>
      </c>
    </row>
    <row r="1079" spans="1:18">
      <c r="A1079" s="2" t="s">
        <v>937</v>
      </c>
      <c r="B1079" s="2" t="s">
        <v>36</v>
      </c>
      <c r="C1079" s="2" t="s">
        <v>41</v>
      </c>
      <c r="D1079" s="2">
        <v>167.77</v>
      </c>
      <c r="E1079" s="2">
        <v>189</v>
      </c>
      <c r="F1079" s="2">
        <v>184.86</v>
      </c>
      <c r="G1079" s="2">
        <v>202</v>
      </c>
      <c r="H1079" s="2" t="str">
        <f t="shared" si="32"/>
        <v/>
      </c>
      <c r="J1079" s="2">
        <f t="shared" si="33"/>
        <v>202</v>
      </c>
      <c r="K1079" s="2">
        <v>202</v>
      </c>
      <c r="L1079" s="2">
        <v>202</v>
      </c>
      <c r="M1079" s="2">
        <v>202</v>
      </c>
      <c r="N1079" s="2">
        <v>202</v>
      </c>
      <c r="O1079" s="2">
        <v>202</v>
      </c>
      <c r="P1079" s="2" t="s">
        <v>20</v>
      </c>
      <c r="Q1079" s="2" t="s">
        <v>908</v>
      </c>
      <c r="R1079" s="2" t="s">
        <v>278</v>
      </c>
    </row>
    <row r="1080" spans="1:18">
      <c r="A1080" s="2" t="s">
        <v>937</v>
      </c>
      <c r="B1080" s="2" t="s">
        <v>42</v>
      </c>
      <c r="C1080" s="2" t="s">
        <v>186</v>
      </c>
      <c r="D1080" s="2">
        <v>422.59</v>
      </c>
      <c r="E1080" s="2">
        <v>510</v>
      </c>
      <c r="F1080" s="2">
        <v>454</v>
      </c>
      <c r="G1080" s="2">
        <v>480</v>
      </c>
      <c r="H1080" s="2" t="str">
        <f t="shared" si="32"/>
        <v/>
      </c>
      <c r="J1080" s="2">
        <f t="shared" si="33"/>
        <v>480</v>
      </c>
      <c r="K1080" s="2">
        <v>480</v>
      </c>
      <c r="L1080" s="2">
        <v>480</v>
      </c>
      <c r="M1080" s="2">
        <v>480</v>
      </c>
      <c r="N1080" s="2">
        <v>480</v>
      </c>
      <c r="O1080" s="2">
        <v>480</v>
      </c>
      <c r="P1080" s="2" t="s">
        <v>944</v>
      </c>
      <c r="Q1080" s="2" t="s">
        <v>908</v>
      </c>
      <c r="R1080" s="2" t="s">
        <v>278</v>
      </c>
    </row>
    <row r="1081" spans="1:18">
      <c r="A1081" s="2" t="s">
        <v>937</v>
      </c>
      <c r="B1081" s="2" t="s">
        <v>42</v>
      </c>
      <c r="C1081" s="2" t="s">
        <v>496</v>
      </c>
      <c r="D1081" s="2">
        <v>5468.73</v>
      </c>
      <c r="E1081" s="2">
        <v>3500</v>
      </c>
      <c r="G1081" s="2">
        <v>3500</v>
      </c>
      <c r="H1081" s="2" t="str">
        <f t="shared" si="32"/>
        <v/>
      </c>
      <c r="J1081" s="2">
        <f t="shared" si="33"/>
        <v>3500</v>
      </c>
      <c r="K1081" s="2">
        <v>3500</v>
      </c>
      <c r="L1081" s="2">
        <v>3500</v>
      </c>
      <c r="M1081" s="2">
        <v>3500</v>
      </c>
      <c r="N1081" s="2">
        <v>3500</v>
      </c>
      <c r="O1081" s="2">
        <v>3500</v>
      </c>
      <c r="P1081" s="2" t="s">
        <v>945</v>
      </c>
      <c r="Q1081" s="2" t="s">
        <v>908</v>
      </c>
      <c r="R1081" s="2" t="s">
        <v>278</v>
      </c>
    </row>
    <row r="1082" spans="1:18">
      <c r="A1082" s="2" t="s">
        <v>937</v>
      </c>
      <c r="B1082" s="2" t="s">
        <v>42</v>
      </c>
      <c r="C1082" s="2" t="s">
        <v>190</v>
      </c>
      <c r="D1082" s="2">
        <v>389.74</v>
      </c>
      <c r="E1082" s="2">
        <v>360</v>
      </c>
      <c r="F1082" s="2">
        <v>389.74</v>
      </c>
      <c r="G1082" s="2">
        <v>450</v>
      </c>
      <c r="H1082" s="2" t="str">
        <f t="shared" si="32"/>
        <v/>
      </c>
      <c r="J1082" s="2">
        <f t="shared" si="33"/>
        <v>450</v>
      </c>
      <c r="K1082" s="2">
        <v>450</v>
      </c>
      <c r="L1082" s="2">
        <v>450</v>
      </c>
      <c r="M1082" s="2">
        <v>450</v>
      </c>
      <c r="N1082" s="2">
        <v>450</v>
      </c>
      <c r="O1082" s="2">
        <v>450</v>
      </c>
      <c r="P1082" s="2" t="s">
        <v>302</v>
      </c>
      <c r="Q1082" s="2" t="s">
        <v>908</v>
      </c>
      <c r="R1082" s="2" t="s">
        <v>278</v>
      </c>
    </row>
    <row r="1083" spans="1:18">
      <c r="A1083" s="2" t="s">
        <v>937</v>
      </c>
      <c r="B1083" s="2" t="s">
        <v>42</v>
      </c>
      <c r="C1083" s="2" t="s">
        <v>192</v>
      </c>
      <c r="D1083" s="2">
        <v>407.24</v>
      </c>
      <c r="E1083" s="2">
        <v>380</v>
      </c>
      <c r="F1083" s="2">
        <v>407.24</v>
      </c>
      <c r="G1083" s="2">
        <v>430</v>
      </c>
      <c r="H1083" s="2" t="str">
        <f t="shared" si="32"/>
        <v/>
      </c>
      <c r="J1083" s="2">
        <f t="shared" si="33"/>
        <v>430</v>
      </c>
      <c r="K1083" s="2">
        <v>430</v>
      </c>
      <c r="L1083" s="2">
        <v>430</v>
      </c>
      <c r="M1083" s="2">
        <v>430</v>
      </c>
      <c r="N1083" s="2">
        <v>430</v>
      </c>
      <c r="O1083" s="2">
        <v>430</v>
      </c>
      <c r="P1083" s="2" t="s">
        <v>302</v>
      </c>
      <c r="Q1083" s="2" t="s">
        <v>908</v>
      </c>
      <c r="R1083" s="2" t="s">
        <v>278</v>
      </c>
    </row>
    <row r="1084" spans="1:18">
      <c r="A1084" s="2" t="s">
        <v>937</v>
      </c>
      <c r="B1084" s="2" t="s">
        <v>42</v>
      </c>
      <c r="C1084" s="2" t="s">
        <v>193</v>
      </c>
      <c r="F1084" s="2">
        <v>1188.43</v>
      </c>
      <c r="H1084" s="2" t="str">
        <f t="shared" si="32"/>
        <v/>
      </c>
      <c r="J1084" s="2">
        <f t="shared" si="33"/>
        <v>0</v>
      </c>
      <c r="P1084" s="2" t="s">
        <v>946</v>
      </c>
      <c r="Q1084" s="2" t="s">
        <v>908</v>
      </c>
      <c r="R1084" s="2" t="s">
        <v>278</v>
      </c>
    </row>
    <row r="1085" spans="1:18">
      <c r="A1085" s="2" t="s">
        <v>937</v>
      </c>
      <c r="B1085" s="2" t="s">
        <v>42</v>
      </c>
      <c r="C1085" s="2" t="s">
        <v>195</v>
      </c>
      <c r="F1085" s="2">
        <v>328.44</v>
      </c>
      <c r="H1085" s="2" t="str">
        <f t="shared" si="32"/>
        <v/>
      </c>
      <c r="J1085" s="2">
        <f t="shared" si="33"/>
        <v>0</v>
      </c>
      <c r="Q1085" s="2" t="s">
        <v>908</v>
      </c>
      <c r="R1085" s="2" t="s">
        <v>278</v>
      </c>
    </row>
    <row r="1086" spans="1:18">
      <c r="A1086" s="2" t="s">
        <v>937</v>
      </c>
      <c r="B1086" s="2" t="s">
        <v>42</v>
      </c>
      <c r="C1086" s="2" t="s">
        <v>45</v>
      </c>
      <c r="F1086" s="2">
        <v>38.53</v>
      </c>
      <c r="H1086" s="2" t="str">
        <f t="shared" si="32"/>
        <v/>
      </c>
      <c r="J1086" s="2">
        <f t="shared" si="33"/>
        <v>0</v>
      </c>
      <c r="Q1086" s="2" t="s">
        <v>908</v>
      </c>
      <c r="R1086" s="2" t="s">
        <v>278</v>
      </c>
    </row>
    <row r="1087" spans="1:18">
      <c r="A1087" s="2" t="s">
        <v>937</v>
      </c>
      <c r="B1087" s="2" t="s">
        <v>42</v>
      </c>
      <c r="C1087" s="2" t="s">
        <v>201</v>
      </c>
      <c r="D1087" s="2">
        <v>326.13</v>
      </c>
      <c r="E1087" s="2">
        <v>11500</v>
      </c>
      <c r="F1087" s="2">
        <v>14110.3</v>
      </c>
      <c r="G1087" s="2">
        <v>450</v>
      </c>
      <c r="H1087" s="2" t="str">
        <f t="shared" si="32"/>
        <v/>
      </c>
      <c r="J1087" s="2">
        <f t="shared" si="33"/>
        <v>450</v>
      </c>
      <c r="K1087" s="2">
        <v>450</v>
      </c>
      <c r="L1087" s="2">
        <v>450</v>
      </c>
      <c r="M1087" s="2">
        <v>450</v>
      </c>
      <c r="N1087" s="2">
        <v>450</v>
      </c>
      <c r="O1087" s="2">
        <v>450</v>
      </c>
      <c r="P1087" s="2" t="s">
        <v>947</v>
      </c>
      <c r="Q1087" s="2" t="s">
        <v>908</v>
      </c>
      <c r="R1087" s="2" t="s">
        <v>278</v>
      </c>
    </row>
    <row r="1088" spans="1:18">
      <c r="A1088" s="2" t="s">
        <v>937</v>
      </c>
      <c r="B1088" s="2" t="s">
        <v>42</v>
      </c>
      <c r="C1088" s="2" t="s">
        <v>124</v>
      </c>
      <c r="D1088" s="2">
        <v>263.35000000000002</v>
      </c>
      <c r="E1088" s="2">
        <v>280</v>
      </c>
      <c r="F1088" s="2">
        <v>195.58</v>
      </c>
      <c r="G1088" s="2">
        <v>330</v>
      </c>
      <c r="H1088" s="2" t="str">
        <f t="shared" si="32"/>
        <v/>
      </c>
      <c r="J1088" s="2">
        <f t="shared" si="33"/>
        <v>330</v>
      </c>
      <c r="K1088" s="2">
        <v>280</v>
      </c>
      <c r="L1088" s="2">
        <v>330</v>
      </c>
      <c r="M1088" s="2">
        <v>280</v>
      </c>
      <c r="N1088" s="2">
        <v>330</v>
      </c>
      <c r="O1088" s="2">
        <v>280</v>
      </c>
      <c r="P1088" s="2" t="s">
        <v>948</v>
      </c>
      <c r="Q1088" s="2" t="s">
        <v>908</v>
      </c>
      <c r="R1088" s="2" t="s">
        <v>278</v>
      </c>
    </row>
    <row r="1089" spans="1:18">
      <c r="A1089" s="2" t="s">
        <v>937</v>
      </c>
      <c r="B1089" s="2" t="s">
        <v>42</v>
      </c>
      <c r="C1089" s="2" t="s">
        <v>208</v>
      </c>
      <c r="D1089" s="2">
        <v>357.84</v>
      </c>
      <c r="E1089" s="2">
        <v>430</v>
      </c>
      <c r="F1089" s="2">
        <v>427.68</v>
      </c>
      <c r="G1089" s="2">
        <v>430</v>
      </c>
      <c r="H1089" s="2" t="str">
        <f t="shared" si="32"/>
        <v/>
      </c>
      <c r="J1089" s="2">
        <f t="shared" si="33"/>
        <v>430</v>
      </c>
      <c r="K1089" s="2">
        <v>430</v>
      </c>
      <c r="L1089" s="2">
        <v>430</v>
      </c>
      <c r="M1089" s="2">
        <v>430</v>
      </c>
      <c r="N1089" s="2">
        <v>430</v>
      </c>
      <c r="O1089" s="2">
        <v>430</v>
      </c>
      <c r="P1089" s="2" t="s">
        <v>617</v>
      </c>
      <c r="Q1089" s="2" t="s">
        <v>908</v>
      </c>
      <c r="R1089" s="2" t="s">
        <v>278</v>
      </c>
    </row>
    <row r="1090" spans="1:18">
      <c r="A1090" s="2" t="s">
        <v>937</v>
      </c>
      <c r="B1090" s="2" t="s">
        <v>42</v>
      </c>
      <c r="C1090" s="2" t="s">
        <v>128</v>
      </c>
      <c r="D1090" s="2">
        <v>298.36</v>
      </c>
      <c r="F1090" s="2">
        <v>268.88</v>
      </c>
      <c r="G1090" s="2">
        <v>300</v>
      </c>
      <c r="H1090" s="2" t="str">
        <f t="shared" si="32"/>
        <v/>
      </c>
      <c r="J1090" s="2">
        <f t="shared" si="33"/>
        <v>300</v>
      </c>
      <c r="K1090" s="2">
        <v>300</v>
      </c>
      <c r="L1090" s="2">
        <v>300</v>
      </c>
      <c r="M1090" s="2">
        <v>300</v>
      </c>
      <c r="N1090" s="2">
        <v>300</v>
      </c>
      <c r="O1090" s="2">
        <v>300</v>
      </c>
      <c r="P1090" s="2" t="s">
        <v>949</v>
      </c>
      <c r="Q1090" s="2" t="s">
        <v>908</v>
      </c>
      <c r="R1090" s="2" t="s">
        <v>278</v>
      </c>
    </row>
    <row r="1091" spans="1:18">
      <c r="A1091" s="2" t="s">
        <v>937</v>
      </c>
      <c r="B1091" s="2" t="s">
        <v>42</v>
      </c>
      <c r="C1091" s="2" t="s">
        <v>130</v>
      </c>
      <c r="D1091" s="2">
        <v>115.52</v>
      </c>
      <c r="E1091" s="2">
        <v>60</v>
      </c>
      <c r="F1091" s="2">
        <v>115.52</v>
      </c>
      <c r="G1091" s="2">
        <v>120</v>
      </c>
      <c r="H1091" s="2" t="str">
        <f t="shared" ref="H1091:H1154" si="34">IF(ABS(G1091)&gt;5000,
      IF(ABS(F1091)&lt;&gt;0,
          IF(ABS((F1091-G1091)/G1091*100)&gt;10,"W",""),""),"")</f>
        <v/>
      </c>
      <c r="J1091" s="2">
        <f t="shared" ref="J1091:J1154" si="35">G1091+I1091</f>
        <v>120</v>
      </c>
      <c r="K1091" s="2">
        <v>120</v>
      </c>
      <c r="L1091" s="2">
        <v>120</v>
      </c>
      <c r="M1091" s="2">
        <v>120</v>
      </c>
      <c r="N1091" s="2">
        <v>120</v>
      </c>
      <c r="O1091" s="2">
        <v>120</v>
      </c>
      <c r="P1091" s="2" t="s">
        <v>950</v>
      </c>
      <c r="Q1091" s="2" t="s">
        <v>908</v>
      </c>
      <c r="R1091" s="2" t="s">
        <v>278</v>
      </c>
    </row>
    <row r="1092" spans="1:18">
      <c r="A1092" s="2" t="s">
        <v>937</v>
      </c>
      <c r="B1092" s="2" t="s">
        <v>42</v>
      </c>
      <c r="C1092" s="2" t="s">
        <v>138</v>
      </c>
      <c r="D1092" s="2">
        <v>2380</v>
      </c>
      <c r="E1092" s="2">
        <v>5530</v>
      </c>
      <c r="F1092" s="2">
        <v>220</v>
      </c>
      <c r="H1092" s="2" t="str">
        <f t="shared" si="34"/>
        <v/>
      </c>
      <c r="J1092" s="2">
        <f t="shared" si="35"/>
        <v>0</v>
      </c>
      <c r="P1092" s="2" t="s">
        <v>951</v>
      </c>
      <c r="Q1092" s="2" t="s">
        <v>908</v>
      </c>
      <c r="R1092" s="2" t="s">
        <v>278</v>
      </c>
    </row>
    <row r="1093" spans="1:18">
      <c r="A1093" s="2" t="s">
        <v>937</v>
      </c>
      <c r="B1093" s="2" t="s">
        <v>42</v>
      </c>
      <c r="C1093" s="2" t="s">
        <v>216</v>
      </c>
      <c r="D1093" s="2">
        <v>292.31</v>
      </c>
      <c r="E1093" s="2">
        <v>300</v>
      </c>
      <c r="F1093" s="2">
        <v>331.95</v>
      </c>
      <c r="G1093" s="2">
        <v>340</v>
      </c>
      <c r="H1093" s="2" t="str">
        <f t="shared" si="34"/>
        <v/>
      </c>
      <c r="J1093" s="2">
        <f t="shared" si="35"/>
        <v>340</v>
      </c>
      <c r="K1093" s="2">
        <v>340</v>
      </c>
      <c r="L1093" s="2">
        <v>340</v>
      </c>
      <c r="M1093" s="2">
        <v>340</v>
      </c>
      <c r="N1093" s="2">
        <v>340</v>
      </c>
      <c r="O1093" s="2">
        <v>340</v>
      </c>
      <c r="P1093" s="2" t="s">
        <v>217</v>
      </c>
      <c r="Q1093" s="2" t="s">
        <v>908</v>
      </c>
      <c r="R1093" s="2" t="s">
        <v>278</v>
      </c>
    </row>
    <row r="1094" spans="1:18">
      <c r="A1094" s="2" t="s">
        <v>937</v>
      </c>
      <c r="B1094" s="2" t="s">
        <v>60</v>
      </c>
      <c r="C1094" s="2" t="s">
        <v>87</v>
      </c>
      <c r="G1094" s="2">
        <v>3125</v>
      </c>
      <c r="H1094" s="2" t="str">
        <f t="shared" si="34"/>
        <v/>
      </c>
      <c r="J1094" s="2">
        <f t="shared" si="35"/>
        <v>3125</v>
      </c>
      <c r="K1094" s="2">
        <v>3125</v>
      </c>
      <c r="L1094" s="2">
        <v>3125</v>
      </c>
      <c r="M1094" s="2">
        <v>3215</v>
      </c>
      <c r="N1094" s="2">
        <v>3125</v>
      </c>
      <c r="O1094" s="2">
        <v>3125</v>
      </c>
      <c r="P1094" s="2" t="s">
        <v>952</v>
      </c>
      <c r="Q1094" s="2" t="s">
        <v>908</v>
      </c>
      <c r="R1094" s="2" t="s">
        <v>278</v>
      </c>
    </row>
    <row r="1095" spans="1:18">
      <c r="A1095" s="2" t="s">
        <v>937</v>
      </c>
      <c r="B1095" s="2" t="s">
        <v>341</v>
      </c>
      <c r="C1095" s="2" t="s">
        <v>524</v>
      </c>
      <c r="D1095" s="2">
        <v>93.94</v>
      </c>
      <c r="E1095" s="2">
        <v>94</v>
      </c>
      <c r="F1095" s="2">
        <v>93.94</v>
      </c>
      <c r="G1095" s="2">
        <v>94</v>
      </c>
      <c r="H1095" s="2" t="str">
        <f t="shared" si="34"/>
        <v/>
      </c>
      <c r="J1095" s="2">
        <f t="shared" si="35"/>
        <v>94</v>
      </c>
      <c r="K1095" s="2">
        <v>94</v>
      </c>
      <c r="L1095" s="2">
        <v>94</v>
      </c>
      <c r="M1095" s="2">
        <v>94</v>
      </c>
      <c r="N1095" s="2">
        <v>94</v>
      </c>
      <c r="O1095" s="2">
        <v>94</v>
      </c>
      <c r="P1095" s="2" t="s">
        <v>617</v>
      </c>
      <c r="Q1095" s="2" t="s">
        <v>908</v>
      </c>
      <c r="R1095" s="2" t="s">
        <v>278</v>
      </c>
    </row>
    <row r="1096" spans="1:18">
      <c r="A1096" s="2" t="s">
        <v>937</v>
      </c>
      <c r="B1096" s="2" t="s">
        <v>101</v>
      </c>
      <c r="C1096" s="2" t="s">
        <v>102</v>
      </c>
      <c r="D1096" s="2">
        <v>48.91</v>
      </c>
      <c r="H1096" s="2" t="str">
        <f t="shared" si="34"/>
        <v/>
      </c>
      <c r="J1096" s="2">
        <f t="shared" si="35"/>
        <v>0</v>
      </c>
      <c r="P1096" s="2" t="s">
        <v>953</v>
      </c>
      <c r="Q1096" s="2" t="s">
        <v>908</v>
      </c>
      <c r="R1096" s="2" t="s">
        <v>278</v>
      </c>
    </row>
    <row r="1097" spans="1:18">
      <c r="A1097" s="2" t="s">
        <v>937</v>
      </c>
      <c r="B1097" s="2" t="s">
        <v>90</v>
      </c>
      <c r="C1097" s="2" t="s">
        <v>378</v>
      </c>
      <c r="D1097" s="2">
        <v>4977.5600000000004</v>
      </c>
      <c r="E1097" s="2">
        <v>2380</v>
      </c>
      <c r="G1097" s="2">
        <v>4978</v>
      </c>
      <c r="H1097" s="2" t="str">
        <f t="shared" si="34"/>
        <v/>
      </c>
      <c r="J1097" s="2">
        <f t="shared" si="35"/>
        <v>4978</v>
      </c>
      <c r="K1097" s="2">
        <v>4978</v>
      </c>
      <c r="L1097" s="2">
        <v>4978</v>
      </c>
      <c r="M1097" s="2">
        <v>4978</v>
      </c>
      <c r="N1097" s="2">
        <v>4978</v>
      </c>
      <c r="O1097" s="2">
        <v>4978</v>
      </c>
      <c r="Q1097" s="2" t="s">
        <v>908</v>
      </c>
      <c r="R1097" s="2" t="s">
        <v>278</v>
      </c>
    </row>
    <row r="1098" spans="1:18">
      <c r="A1098" s="2" t="s">
        <v>954</v>
      </c>
      <c r="B1098" s="2" t="s">
        <v>10</v>
      </c>
      <c r="C1098" s="2" t="s">
        <v>114</v>
      </c>
      <c r="D1098" s="2">
        <v>-273.25</v>
      </c>
      <c r="E1098" s="2">
        <v>-50</v>
      </c>
      <c r="F1098" s="2">
        <v>-50</v>
      </c>
      <c r="G1098" s="2">
        <v>-50</v>
      </c>
      <c r="H1098" s="2" t="str">
        <f t="shared" si="34"/>
        <v/>
      </c>
      <c r="J1098" s="2">
        <f t="shared" si="35"/>
        <v>-50</v>
      </c>
      <c r="K1098" s="2">
        <v>-50</v>
      </c>
      <c r="L1098" s="2">
        <v>-50</v>
      </c>
      <c r="M1098" s="2">
        <v>-50</v>
      </c>
      <c r="N1098" s="2">
        <v>-50</v>
      </c>
      <c r="O1098" s="2">
        <v>-50</v>
      </c>
      <c r="P1098" s="2" t="s">
        <v>955</v>
      </c>
      <c r="Q1098" s="2" t="s">
        <v>908</v>
      </c>
      <c r="R1098" s="2" t="s">
        <v>278</v>
      </c>
    </row>
    <row r="1099" spans="1:18">
      <c r="A1099" s="2" t="s">
        <v>954</v>
      </c>
      <c r="B1099" s="2" t="s">
        <v>69</v>
      </c>
      <c r="C1099" s="2" t="s">
        <v>181</v>
      </c>
      <c r="D1099" s="2">
        <v>-4482</v>
      </c>
      <c r="E1099" s="2">
        <v>-4485</v>
      </c>
      <c r="F1099" s="2">
        <v>-4485</v>
      </c>
      <c r="G1099" s="2">
        <v>-4486</v>
      </c>
      <c r="H1099" s="2" t="str">
        <f t="shared" si="34"/>
        <v/>
      </c>
      <c r="J1099" s="2">
        <f t="shared" si="35"/>
        <v>-4486</v>
      </c>
      <c r="K1099" s="2">
        <v>-4484</v>
      </c>
      <c r="L1099" s="2">
        <v>-4485</v>
      </c>
      <c r="M1099" s="2">
        <v>-4486</v>
      </c>
      <c r="N1099" s="2">
        <v>-4485</v>
      </c>
      <c r="O1099" s="2">
        <v>-4484</v>
      </c>
      <c r="P1099" s="2" t="s">
        <v>956</v>
      </c>
      <c r="Q1099" s="2" t="s">
        <v>908</v>
      </c>
      <c r="R1099" s="2" t="s">
        <v>278</v>
      </c>
    </row>
    <row r="1100" spans="1:18">
      <c r="A1100" s="2" t="s">
        <v>954</v>
      </c>
      <c r="B1100" s="2" t="s">
        <v>18</v>
      </c>
      <c r="C1100" s="2" t="s">
        <v>27</v>
      </c>
      <c r="D1100" s="2">
        <v>546.58000000000004</v>
      </c>
      <c r="E1100" s="2">
        <v>1092</v>
      </c>
      <c r="F1100" s="2">
        <v>1158.5999999999999</v>
      </c>
      <c r="G1100" s="2">
        <v>1128</v>
      </c>
      <c r="H1100" s="2" t="str">
        <f t="shared" si="34"/>
        <v/>
      </c>
      <c r="J1100" s="2">
        <f t="shared" si="35"/>
        <v>1128</v>
      </c>
      <c r="K1100" s="2">
        <v>1128</v>
      </c>
      <c r="L1100" s="2">
        <v>1128</v>
      </c>
      <c r="M1100" s="2">
        <v>1128</v>
      </c>
      <c r="N1100" s="2">
        <v>1128</v>
      </c>
      <c r="O1100" s="2">
        <v>1128</v>
      </c>
      <c r="P1100" s="2" t="s">
        <v>20</v>
      </c>
      <c r="Q1100" s="2" t="s">
        <v>908</v>
      </c>
      <c r="R1100" s="2" t="s">
        <v>278</v>
      </c>
    </row>
    <row r="1101" spans="1:18">
      <c r="A1101" s="2" t="s">
        <v>954</v>
      </c>
      <c r="B1101" s="2" t="s">
        <v>18</v>
      </c>
      <c r="C1101" s="2" t="s">
        <v>29</v>
      </c>
      <c r="D1101" s="2">
        <v>132.57</v>
      </c>
      <c r="H1101" s="2" t="str">
        <f t="shared" si="34"/>
        <v/>
      </c>
      <c r="J1101" s="2">
        <f t="shared" si="35"/>
        <v>0</v>
      </c>
      <c r="P1101" s="2" t="s">
        <v>24</v>
      </c>
      <c r="Q1101" s="2" t="s">
        <v>908</v>
      </c>
      <c r="R1101" s="2" t="s">
        <v>278</v>
      </c>
    </row>
    <row r="1102" spans="1:18">
      <c r="A1102" s="2" t="s">
        <v>954</v>
      </c>
      <c r="B1102" s="2" t="s">
        <v>42</v>
      </c>
      <c r="C1102" s="2" t="s">
        <v>186</v>
      </c>
      <c r="D1102" s="2">
        <v>1860.46</v>
      </c>
      <c r="E1102" s="2">
        <v>2400</v>
      </c>
      <c r="F1102" s="2">
        <v>1549.96</v>
      </c>
      <c r="G1102" s="2">
        <v>1350</v>
      </c>
      <c r="H1102" s="2" t="str">
        <f t="shared" si="34"/>
        <v/>
      </c>
      <c r="J1102" s="2">
        <f t="shared" si="35"/>
        <v>1350</v>
      </c>
      <c r="K1102" s="2">
        <v>1350</v>
      </c>
      <c r="L1102" s="2">
        <v>1350</v>
      </c>
      <c r="M1102" s="2">
        <v>1350</v>
      </c>
      <c r="N1102" s="2">
        <v>1350</v>
      </c>
      <c r="O1102" s="2">
        <v>1350</v>
      </c>
      <c r="P1102" s="2" t="s">
        <v>957</v>
      </c>
      <c r="Q1102" s="2" t="s">
        <v>908</v>
      </c>
      <c r="R1102" s="2" t="s">
        <v>278</v>
      </c>
    </row>
    <row r="1103" spans="1:18">
      <c r="A1103" s="2" t="s">
        <v>954</v>
      </c>
      <c r="B1103" s="2" t="s">
        <v>42</v>
      </c>
      <c r="C1103" s="2" t="s">
        <v>188</v>
      </c>
      <c r="D1103" s="2">
        <v>4848.97</v>
      </c>
      <c r="E1103" s="2">
        <v>8800</v>
      </c>
      <c r="F1103" s="2">
        <v>6452.74</v>
      </c>
      <c r="G1103" s="2">
        <v>8900</v>
      </c>
      <c r="H1103" s="2" t="str">
        <f t="shared" si="34"/>
        <v>W</v>
      </c>
      <c r="J1103" s="2">
        <f t="shared" si="35"/>
        <v>8900</v>
      </c>
      <c r="K1103" s="2">
        <v>8900</v>
      </c>
      <c r="L1103" s="2">
        <v>8900</v>
      </c>
      <c r="M1103" s="2">
        <v>8900</v>
      </c>
      <c r="N1103" s="2">
        <v>8900</v>
      </c>
      <c r="O1103" s="2">
        <v>8900</v>
      </c>
      <c r="P1103" s="2" t="s">
        <v>958</v>
      </c>
      <c r="Q1103" s="2" t="s">
        <v>908</v>
      </c>
      <c r="R1103" s="2" t="s">
        <v>278</v>
      </c>
    </row>
    <row r="1104" spans="1:18">
      <c r="A1104" s="2" t="s">
        <v>954</v>
      </c>
      <c r="B1104" s="2" t="s">
        <v>42</v>
      </c>
      <c r="C1104" s="2" t="s">
        <v>190</v>
      </c>
      <c r="D1104" s="2">
        <v>199.82</v>
      </c>
      <c r="E1104" s="2">
        <v>190</v>
      </c>
      <c r="F1104" s="2">
        <v>199.82</v>
      </c>
      <c r="G1104" s="2">
        <v>220</v>
      </c>
      <c r="H1104" s="2" t="str">
        <f t="shared" si="34"/>
        <v/>
      </c>
      <c r="J1104" s="2">
        <f t="shared" si="35"/>
        <v>220</v>
      </c>
      <c r="K1104" s="2">
        <v>220</v>
      </c>
      <c r="L1104" s="2">
        <v>220</v>
      </c>
      <c r="M1104" s="2">
        <v>220</v>
      </c>
      <c r="N1104" s="2">
        <v>220</v>
      </c>
      <c r="O1104" s="2">
        <v>220</v>
      </c>
      <c r="P1104" s="2" t="s">
        <v>302</v>
      </c>
      <c r="Q1104" s="2" t="s">
        <v>908</v>
      </c>
      <c r="R1104" s="2" t="s">
        <v>278</v>
      </c>
    </row>
    <row r="1105" spans="1:18">
      <c r="A1105" s="2" t="s">
        <v>954</v>
      </c>
      <c r="B1105" s="2" t="s">
        <v>42</v>
      </c>
      <c r="C1105" s="2" t="s">
        <v>192</v>
      </c>
      <c r="D1105" s="2">
        <v>659.24</v>
      </c>
      <c r="E1105" s="2">
        <v>650</v>
      </c>
      <c r="F1105" s="2">
        <v>659.24</v>
      </c>
      <c r="G1105" s="2">
        <v>690</v>
      </c>
      <c r="H1105" s="2" t="str">
        <f t="shared" si="34"/>
        <v/>
      </c>
      <c r="J1105" s="2">
        <f t="shared" si="35"/>
        <v>690</v>
      </c>
      <c r="K1105" s="2">
        <v>690</v>
      </c>
      <c r="L1105" s="2">
        <v>690</v>
      </c>
      <c r="M1105" s="2">
        <v>690</v>
      </c>
      <c r="N1105" s="2">
        <v>690</v>
      </c>
      <c r="O1105" s="2">
        <v>690</v>
      </c>
      <c r="P1105" s="2" t="s">
        <v>302</v>
      </c>
      <c r="Q1105" s="2" t="s">
        <v>908</v>
      </c>
      <c r="R1105" s="2" t="s">
        <v>278</v>
      </c>
    </row>
    <row r="1106" spans="1:18">
      <c r="A1106" s="2" t="s">
        <v>954</v>
      </c>
      <c r="B1106" s="2" t="s">
        <v>42</v>
      </c>
      <c r="C1106" s="2" t="s">
        <v>97</v>
      </c>
      <c r="D1106" s="2">
        <v>162.33000000000001</v>
      </c>
      <c r="E1106" s="2">
        <v>200</v>
      </c>
      <c r="F1106" s="2">
        <v>109.8</v>
      </c>
      <c r="G1106" s="2">
        <v>200</v>
      </c>
      <c r="H1106" s="2" t="str">
        <f t="shared" si="34"/>
        <v/>
      </c>
      <c r="J1106" s="2">
        <f t="shared" si="35"/>
        <v>200</v>
      </c>
      <c r="K1106" s="2">
        <v>200</v>
      </c>
      <c r="L1106" s="2">
        <v>200</v>
      </c>
      <c r="M1106" s="2">
        <v>200</v>
      </c>
      <c r="N1106" s="2">
        <v>200</v>
      </c>
      <c r="O1106" s="2">
        <v>200</v>
      </c>
      <c r="P1106" s="2" t="s">
        <v>959</v>
      </c>
      <c r="Q1106" s="2" t="s">
        <v>908</v>
      </c>
      <c r="R1106" s="2" t="s">
        <v>278</v>
      </c>
    </row>
    <row r="1107" spans="1:18">
      <c r="A1107" s="2" t="s">
        <v>954</v>
      </c>
      <c r="B1107" s="2" t="s">
        <v>42</v>
      </c>
      <c r="C1107" s="2" t="s">
        <v>201</v>
      </c>
      <c r="D1107" s="2">
        <v>2409.2600000000002</v>
      </c>
      <c r="E1107" s="2">
        <v>200</v>
      </c>
      <c r="G1107" s="2">
        <v>1700</v>
      </c>
      <c r="H1107" s="2" t="str">
        <f t="shared" si="34"/>
        <v/>
      </c>
      <c r="J1107" s="2">
        <f t="shared" si="35"/>
        <v>1700</v>
      </c>
      <c r="K1107" s="2">
        <v>200</v>
      </c>
      <c r="L1107" s="2">
        <v>200</v>
      </c>
      <c r="M1107" s="2">
        <v>200</v>
      </c>
      <c r="N1107" s="2">
        <v>200</v>
      </c>
      <c r="O1107" s="2">
        <v>200</v>
      </c>
      <c r="P1107" s="2" t="s">
        <v>960</v>
      </c>
      <c r="Q1107" s="2" t="s">
        <v>908</v>
      </c>
      <c r="R1107" s="2" t="s">
        <v>278</v>
      </c>
    </row>
    <row r="1108" spans="1:18">
      <c r="A1108" s="2" t="s">
        <v>954</v>
      </c>
      <c r="B1108" s="2" t="s">
        <v>42</v>
      </c>
      <c r="C1108" s="2" t="s">
        <v>124</v>
      </c>
      <c r="D1108" s="2">
        <v>304.13</v>
      </c>
      <c r="E1108" s="2">
        <v>250</v>
      </c>
      <c r="G1108" s="2">
        <v>310</v>
      </c>
      <c r="H1108" s="2" t="str">
        <f t="shared" si="34"/>
        <v/>
      </c>
      <c r="J1108" s="2">
        <f t="shared" si="35"/>
        <v>310</v>
      </c>
      <c r="K1108" s="2">
        <v>310</v>
      </c>
      <c r="L1108" s="2">
        <v>310</v>
      </c>
      <c r="M1108" s="2">
        <v>310</v>
      </c>
      <c r="N1108" s="2">
        <v>310</v>
      </c>
      <c r="O1108" s="2">
        <v>310</v>
      </c>
      <c r="P1108" s="2" t="s">
        <v>961</v>
      </c>
      <c r="Q1108" s="2" t="s">
        <v>908</v>
      </c>
      <c r="R1108" s="2" t="s">
        <v>278</v>
      </c>
    </row>
    <row r="1109" spans="1:18">
      <c r="A1109" s="2" t="s">
        <v>954</v>
      </c>
      <c r="B1109" s="2" t="s">
        <v>42</v>
      </c>
      <c r="C1109" s="2" t="s">
        <v>208</v>
      </c>
      <c r="D1109" s="2">
        <v>504.72</v>
      </c>
      <c r="E1109" s="2">
        <v>570</v>
      </c>
      <c r="F1109" s="2">
        <v>562.08000000000004</v>
      </c>
      <c r="G1109" s="2">
        <v>570</v>
      </c>
      <c r="H1109" s="2" t="str">
        <f t="shared" si="34"/>
        <v/>
      </c>
      <c r="J1109" s="2">
        <f t="shared" si="35"/>
        <v>570</v>
      </c>
      <c r="K1109" s="2">
        <v>570</v>
      </c>
      <c r="L1109" s="2">
        <v>570</v>
      </c>
      <c r="M1109" s="2">
        <v>570</v>
      </c>
      <c r="N1109" s="2">
        <v>570</v>
      </c>
      <c r="O1109" s="2">
        <v>570</v>
      </c>
      <c r="P1109" s="2" t="s">
        <v>962</v>
      </c>
      <c r="Q1109" s="2" t="s">
        <v>908</v>
      </c>
      <c r="R1109" s="2" t="s">
        <v>278</v>
      </c>
    </row>
    <row r="1110" spans="1:18">
      <c r="A1110" s="2" t="s">
        <v>954</v>
      </c>
      <c r="B1110" s="2" t="s">
        <v>42</v>
      </c>
      <c r="C1110" s="2" t="s">
        <v>210</v>
      </c>
      <c r="G1110" s="2">
        <v>750</v>
      </c>
      <c r="H1110" s="2" t="str">
        <f t="shared" si="34"/>
        <v/>
      </c>
      <c r="J1110" s="2">
        <f t="shared" si="35"/>
        <v>750</v>
      </c>
      <c r="K1110" s="2">
        <v>750</v>
      </c>
      <c r="L1110" s="2">
        <v>750</v>
      </c>
      <c r="M1110" s="2">
        <v>750</v>
      </c>
      <c r="N1110" s="2">
        <v>750</v>
      </c>
      <c r="O1110" s="2">
        <v>750</v>
      </c>
      <c r="P1110" s="2" t="s">
        <v>963</v>
      </c>
      <c r="Q1110" s="2" t="s">
        <v>908</v>
      </c>
      <c r="R1110" s="2" t="s">
        <v>278</v>
      </c>
    </row>
    <row r="1111" spans="1:18">
      <c r="A1111" s="2" t="s">
        <v>954</v>
      </c>
      <c r="B1111" s="2" t="s">
        <v>42</v>
      </c>
      <c r="C1111" s="2" t="s">
        <v>216</v>
      </c>
      <c r="D1111" s="2">
        <v>1176.3900000000001</v>
      </c>
      <c r="E1111" s="2">
        <v>1200</v>
      </c>
      <c r="F1111" s="2">
        <v>1336.17</v>
      </c>
      <c r="G1111" s="2">
        <v>1350</v>
      </c>
      <c r="H1111" s="2" t="str">
        <f t="shared" si="34"/>
        <v/>
      </c>
      <c r="J1111" s="2">
        <f t="shared" si="35"/>
        <v>1350</v>
      </c>
      <c r="K1111" s="2">
        <v>1350</v>
      </c>
      <c r="L1111" s="2">
        <v>1350</v>
      </c>
      <c r="M1111" s="2">
        <v>1350</v>
      </c>
      <c r="N1111" s="2">
        <v>1350</v>
      </c>
      <c r="O1111" s="2">
        <v>1350</v>
      </c>
      <c r="P1111" s="2" t="s">
        <v>217</v>
      </c>
      <c r="Q1111" s="2" t="s">
        <v>908</v>
      </c>
      <c r="R1111" s="2" t="s">
        <v>278</v>
      </c>
    </row>
    <row r="1112" spans="1:18">
      <c r="A1112" s="2" t="s">
        <v>954</v>
      </c>
      <c r="B1112" s="2" t="s">
        <v>60</v>
      </c>
      <c r="C1112" s="2" t="s">
        <v>87</v>
      </c>
      <c r="D1112" s="2">
        <v>9690</v>
      </c>
      <c r="E1112" s="2">
        <v>9690</v>
      </c>
      <c r="F1112" s="2">
        <v>9690</v>
      </c>
      <c r="G1112" s="2">
        <v>9765</v>
      </c>
      <c r="H1112" s="2" t="str">
        <f t="shared" si="34"/>
        <v/>
      </c>
      <c r="J1112" s="2">
        <f t="shared" si="35"/>
        <v>9765</v>
      </c>
      <c r="K1112" s="2">
        <v>9765</v>
      </c>
      <c r="L1112" s="2">
        <v>9765</v>
      </c>
      <c r="M1112" s="2">
        <v>9765</v>
      </c>
      <c r="N1112" s="2">
        <v>9765</v>
      </c>
      <c r="O1112" s="2">
        <v>9765</v>
      </c>
      <c r="P1112" s="2" t="s">
        <v>964</v>
      </c>
      <c r="Q1112" s="2" t="s">
        <v>908</v>
      </c>
      <c r="R1112" s="2" t="s">
        <v>278</v>
      </c>
    </row>
    <row r="1113" spans="1:18">
      <c r="A1113" s="2" t="s">
        <v>954</v>
      </c>
      <c r="B1113" s="2" t="s">
        <v>341</v>
      </c>
      <c r="C1113" s="2" t="s">
        <v>524</v>
      </c>
      <c r="D1113" s="2">
        <v>339.5</v>
      </c>
      <c r="E1113" s="2">
        <v>340</v>
      </c>
      <c r="F1113" s="2">
        <v>339.5</v>
      </c>
      <c r="G1113" s="2">
        <v>340</v>
      </c>
      <c r="H1113" s="2" t="str">
        <f t="shared" si="34"/>
        <v/>
      </c>
      <c r="J1113" s="2">
        <f t="shared" si="35"/>
        <v>340</v>
      </c>
      <c r="K1113" s="2">
        <v>340</v>
      </c>
      <c r="L1113" s="2">
        <v>340</v>
      </c>
      <c r="M1113" s="2">
        <v>340</v>
      </c>
      <c r="N1113" s="2">
        <v>340</v>
      </c>
      <c r="O1113" s="2">
        <v>340</v>
      </c>
      <c r="P1113" s="2" t="s">
        <v>617</v>
      </c>
      <c r="Q1113" s="2" t="s">
        <v>908</v>
      </c>
      <c r="R1113" s="2" t="s">
        <v>278</v>
      </c>
    </row>
    <row r="1114" spans="1:18">
      <c r="A1114" s="2" t="s">
        <v>954</v>
      </c>
      <c r="B1114" s="2" t="s">
        <v>66</v>
      </c>
      <c r="C1114" s="2" t="s">
        <v>965</v>
      </c>
      <c r="D1114" s="2">
        <v>-18880.79</v>
      </c>
      <c r="E1114" s="2">
        <v>-22997</v>
      </c>
      <c r="G1114" s="2">
        <v>-23539</v>
      </c>
      <c r="H1114" s="2" t="str">
        <f t="shared" si="34"/>
        <v/>
      </c>
      <c r="J1114" s="2">
        <f t="shared" si="35"/>
        <v>-23539</v>
      </c>
      <c r="K1114" s="2">
        <v>-22041</v>
      </c>
      <c r="L1114" s="2">
        <v>-22040</v>
      </c>
      <c r="M1114" s="2">
        <v>-22039</v>
      </c>
      <c r="N1114" s="2">
        <v>-22040</v>
      </c>
      <c r="O1114" s="2">
        <v>-22041</v>
      </c>
      <c r="P1114" s="2" t="s">
        <v>966</v>
      </c>
      <c r="Q1114" s="2" t="s">
        <v>908</v>
      </c>
      <c r="R1114" s="2" t="s">
        <v>278</v>
      </c>
    </row>
    <row r="1115" spans="1:18">
      <c r="A1115" s="2" t="s">
        <v>954</v>
      </c>
      <c r="B1115" s="2" t="s">
        <v>90</v>
      </c>
      <c r="C1115" s="2" t="s">
        <v>378</v>
      </c>
      <c r="D1115" s="2">
        <v>802.07</v>
      </c>
      <c r="G1115" s="2">
        <v>802</v>
      </c>
      <c r="H1115" s="2" t="str">
        <f t="shared" si="34"/>
        <v/>
      </c>
      <c r="J1115" s="2">
        <f t="shared" si="35"/>
        <v>802</v>
      </c>
      <c r="K1115" s="2">
        <v>802</v>
      </c>
      <c r="L1115" s="2">
        <v>802</v>
      </c>
      <c r="M1115" s="2">
        <v>802</v>
      </c>
      <c r="N1115" s="2">
        <v>802</v>
      </c>
      <c r="O1115" s="2">
        <v>802</v>
      </c>
      <c r="Q1115" s="2" t="s">
        <v>908</v>
      </c>
      <c r="R1115" s="2" t="s">
        <v>278</v>
      </c>
    </row>
    <row r="1116" spans="1:18">
      <c r="A1116" s="2" t="s">
        <v>967</v>
      </c>
      <c r="B1116" s="2" t="s">
        <v>15</v>
      </c>
      <c r="C1116" s="2" t="s">
        <v>72</v>
      </c>
      <c r="D1116" s="2">
        <v>-5947.04</v>
      </c>
      <c r="E1116" s="2">
        <v>-5720</v>
      </c>
      <c r="F1116" s="2">
        <v>-5712</v>
      </c>
      <c r="G1116" s="2">
        <v>-5720</v>
      </c>
      <c r="H1116" s="2" t="str">
        <f t="shared" si="34"/>
        <v/>
      </c>
      <c r="J1116" s="2">
        <f t="shared" si="35"/>
        <v>-5720</v>
      </c>
      <c r="K1116" s="2">
        <v>-5720</v>
      </c>
      <c r="L1116" s="2">
        <v>-5720</v>
      </c>
      <c r="M1116" s="2">
        <v>-5720</v>
      </c>
      <c r="N1116" s="2">
        <v>-5720</v>
      </c>
      <c r="O1116" s="2">
        <v>-5720</v>
      </c>
      <c r="P1116" s="2" t="s">
        <v>968</v>
      </c>
      <c r="Q1116" s="2" t="s">
        <v>908</v>
      </c>
      <c r="R1116" s="2" t="s">
        <v>278</v>
      </c>
    </row>
    <row r="1117" spans="1:18">
      <c r="A1117" s="2" t="s">
        <v>967</v>
      </c>
      <c r="B1117" s="2" t="s">
        <v>18</v>
      </c>
      <c r="C1117" s="2" t="s">
        <v>29</v>
      </c>
      <c r="D1117" s="2">
        <v>132.57</v>
      </c>
      <c r="H1117" s="2" t="str">
        <f t="shared" si="34"/>
        <v/>
      </c>
      <c r="J1117" s="2">
        <f t="shared" si="35"/>
        <v>0</v>
      </c>
      <c r="Q1117" s="2" t="s">
        <v>908</v>
      </c>
      <c r="R1117" s="2" t="s">
        <v>278</v>
      </c>
    </row>
    <row r="1118" spans="1:18">
      <c r="A1118" s="2" t="s">
        <v>967</v>
      </c>
      <c r="B1118" s="2" t="s">
        <v>42</v>
      </c>
      <c r="C1118" s="2" t="s">
        <v>205</v>
      </c>
      <c r="F1118" s="2">
        <v>167.33</v>
      </c>
      <c r="H1118" s="2" t="str">
        <f t="shared" si="34"/>
        <v/>
      </c>
      <c r="J1118" s="2">
        <f t="shared" si="35"/>
        <v>0</v>
      </c>
      <c r="Q1118" s="2" t="s">
        <v>908</v>
      </c>
      <c r="R1118" s="2" t="s">
        <v>278</v>
      </c>
    </row>
    <row r="1119" spans="1:18">
      <c r="A1119" s="2" t="s">
        <v>967</v>
      </c>
      <c r="B1119" s="2" t="s">
        <v>42</v>
      </c>
      <c r="C1119" s="2" t="s">
        <v>124</v>
      </c>
      <c r="D1119" s="2">
        <v>44.03</v>
      </c>
      <c r="E1119" s="2">
        <v>50</v>
      </c>
      <c r="F1119" s="2">
        <v>118.02</v>
      </c>
      <c r="G1119" s="2">
        <v>50</v>
      </c>
      <c r="H1119" s="2" t="str">
        <f t="shared" si="34"/>
        <v/>
      </c>
      <c r="J1119" s="2">
        <f t="shared" si="35"/>
        <v>50</v>
      </c>
      <c r="K1119" s="2">
        <v>50</v>
      </c>
      <c r="L1119" s="2">
        <v>50</v>
      </c>
      <c r="M1119" s="2">
        <v>50</v>
      </c>
      <c r="N1119" s="2">
        <v>50</v>
      </c>
      <c r="O1119" s="2">
        <v>50</v>
      </c>
      <c r="P1119" s="2" t="s">
        <v>969</v>
      </c>
      <c r="Q1119" s="2" t="s">
        <v>908</v>
      </c>
      <c r="R1119" s="2" t="s">
        <v>278</v>
      </c>
    </row>
    <row r="1120" spans="1:18">
      <c r="A1120" s="2" t="s">
        <v>967</v>
      </c>
      <c r="B1120" s="2" t="s">
        <v>42</v>
      </c>
      <c r="C1120" s="2" t="s">
        <v>77</v>
      </c>
      <c r="D1120" s="2">
        <v>1675.04</v>
      </c>
      <c r="E1120" s="2">
        <v>1400</v>
      </c>
      <c r="G1120" s="2">
        <v>1700</v>
      </c>
      <c r="H1120" s="2" t="str">
        <f t="shared" si="34"/>
        <v/>
      </c>
      <c r="J1120" s="2">
        <f t="shared" si="35"/>
        <v>1700</v>
      </c>
      <c r="K1120" s="2">
        <v>1700</v>
      </c>
      <c r="L1120" s="2">
        <v>1700</v>
      </c>
      <c r="M1120" s="2">
        <v>1700</v>
      </c>
      <c r="N1120" s="2">
        <v>1700</v>
      </c>
      <c r="O1120" s="2">
        <v>1700</v>
      </c>
      <c r="P1120" s="2" t="s">
        <v>970</v>
      </c>
      <c r="Q1120" s="2" t="s">
        <v>908</v>
      </c>
      <c r="R1120" s="2" t="s">
        <v>278</v>
      </c>
    </row>
    <row r="1121" spans="1:18">
      <c r="A1121" s="2" t="s">
        <v>967</v>
      </c>
      <c r="B1121" s="2" t="s">
        <v>60</v>
      </c>
      <c r="C1121" s="2" t="s">
        <v>87</v>
      </c>
      <c r="D1121" s="2">
        <v>631</v>
      </c>
      <c r="E1121" s="2">
        <v>630</v>
      </c>
      <c r="F1121" s="2">
        <v>630</v>
      </c>
      <c r="G1121" s="2">
        <v>630</v>
      </c>
      <c r="H1121" s="2" t="str">
        <f t="shared" si="34"/>
        <v/>
      </c>
      <c r="J1121" s="2">
        <f t="shared" si="35"/>
        <v>630</v>
      </c>
      <c r="K1121" s="2">
        <v>630</v>
      </c>
      <c r="L1121" s="2">
        <v>631</v>
      </c>
      <c r="M1121" s="2">
        <v>630</v>
      </c>
      <c r="N1121" s="2">
        <v>630</v>
      </c>
      <c r="O1121" s="2">
        <v>630</v>
      </c>
      <c r="P1121" s="2" t="s">
        <v>971</v>
      </c>
      <c r="Q1121" s="2" t="s">
        <v>908</v>
      </c>
      <c r="R1121" s="2" t="s">
        <v>278</v>
      </c>
    </row>
    <row r="1122" spans="1:18">
      <c r="A1122" s="2" t="s">
        <v>972</v>
      </c>
      <c r="B1122" s="2" t="s">
        <v>275</v>
      </c>
      <c r="C1122" s="2" t="s">
        <v>928</v>
      </c>
      <c r="D1122" s="2">
        <v>-65.53</v>
      </c>
      <c r="E1122" s="2">
        <v>-66</v>
      </c>
      <c r="F1122" s="2">
        <v>-65.53</v>
      </c>
      <c r="G1122" s="2">
        <v>-66</v>
      </c>
      <c r="H1122" s="2" t="str">
        <f t="shared" si="34"/>
        <v/>
      </c>
      <c r="J1122" s="2">
        <f t="shared" si="35"/>
        <v>-66</v>
      </c>
      <c r="K1122" s="2">
        <v>-66</v>
      </c>
      <c r="L1122" s="2">
        <v>-66</v>
      </c>
      <c r="M1122" s="2">
        <v>-66</v>
      </c>
      <c r="N1122" s="2">
        <v>-66</v>
      </c>
      <c r="O1122" s="2">
        <v>-66</v>
      </c>
      <c r="P1122" s="2" t="s">
        <v>973</v>
      </c>
      <c r="Q1122" s="2" t="s">
        <v>908</v>
      </c>
      <c r="R1122" s="2" t="s">
        <v>278</v>
      </c>
    </row>
    <row r="1123" spans="1:18">
      <c r="A1123" s="2" t="s">
        <v>972</v>
      </c>
      <c r="B1123" s="2" t="s">
        <v>15</v>
      </c>
      <c r="C1123" s="2" t="s">
        <v>72</v>
      </c>
      <c r="D1123" s="2">
        <v>-30</v>
      </c>
      <c r="E1123" s="2">
        <v>-30</v>
      </c>
      <c r="F1123" s="2">
        <v>-30</v>
      </c>
      <c r="G1123" s="2">
        <v>-30</v>
      </c>
      <c r="H1123" s="2" t="str">
        <f t="shared" si="34"/>
        <v/>
      </c>
      <c r="J1123" s="2">
        <f t="shared" si="35"/>
        <v>-30</v>
      </c>
      <c r="K1123" s="2">
        <v>-30</v>
      </c>
      <c r="L1123" s="2">
        <v>-30</v>
      </c>
      <c r="M1123" s="2">
        <v>-30</v>
      </c>
      <c r="N1123" s="2">
        <v>-30</v>
      </c>
      <c r="O1123" s="2">
        <v>-30</v>
      </c>
      <c r="P1123" s="2" t="s">
        <v>974</v>
      </c>
      <c r="Q1123" s="2" t="s">
        <v>908</v>
      </c>
      <c r="R1123" s="2" t="s">
        <v>278</v>
      </c>
    </row>
    <row r="1124" spans="1:18">
      <c r="A1124" s="2" t="s">
        <v>972</v>
      </c>
      <c r="B1124" s="2" t="s">
        <v>18</v>
      </c>
      <c r="C1124" s="2" t="s">
        <v>19</v>
      </c>
      <c r="D1124" s="2">
        <v>3390.79</v>
      </c>
      <c r="E1124" s="2">
        <v>4197</v>
      </c>
      <c r="F1124" s="2">
        <v>4070.62</v>
      </c>
      <c r="G1124" s="2">
        <v>4311</v>
      </c>
      <c r="H1124" s="2" t="str">
        <f t="shared" si="34"/>
        <v/>
      </c>
      <c r="J1124" s="2">
        <f t="shared" si="35"/>
        <v>4311</v>
      </c>
      <c r="K1124" s="2">
        <v>4311</v>
      </c>
      <c r="L1124" s="2">
        <v>4311</v>
      </c>
      <c r="M1124" s="2">
        <v>4311</v>
      </c>
      <c r="N1124" s="2">
        <v>4311</v>
      </c>
      <c r="O1124" s="2">
        <v>4311</v>
      </c>
      <c r="P1124" s="2" t="s">
        <v>20</v>
      </c>
      <c r="Q1124" s="2" t="s">
        <v>908</v>
      </c>
      <c r="R1124" s="2" t="s">
        <v>278</v>
      </c>
    </row>
    <row r="1125" spans="1:18">
      <c r="A1125" s="2" t="s">
        <v>972</v>
      </c>
      <c r="B1125" s="2" t="s">
        <v>18</v>
      </c>
      <c r="C1125" s="2" t="s">
        <v>21</v>
      </c>
      <c r="D1125" s="2">
        <v>17.57</v>
      </c>
      <c r="E1125" s="2">
        <v>25</v>
      </c>
      <c r="F1125" s="2">
        <v>19.3</v>
      </c>
      <c r="G1125" s="2">
        <v>25</v>
      </c>
      <c r="H1125" s="2" t="str">
        <f t="shared" si="34"/>
        <v/>
      </c>
      <c r="J1125" s="2">
        <f t="shared" si="35"/>
        <v>25</v>
      </c>
      <c r="K1125" s="2">
        <v>25</v>
      </c>
      <c r="L1125" s="2">
        <v>25</v>
      </c>
      <c r="M1125" s="2">
        <v>25</v>
      </c>
      <c r="N1125" s="2">
        <v>25</v>
      </c>
      <c r="O1125" s="2">
        <v>25</v>
      </c>
      <c r="P1125" s="2" t="s">
        <v>22</v>
      </c>
      <c r="Q1125" s="2" t="s">
        <v>908</v>
      </c>
      <c r="R1125" s="2" t="s">
        <v>278</v>
      </c>
    </row>
    <row r="1126" spans="1:18">
      <c r="A1126" s="2" t="s">
        <v>972</v>
      </c>
      <c r="B1126" s="2" t="s">
        <v>18</v>
      </c>
      <c r="C1126" s="2" t="s">
        <v>23</v>
      </c>
      <c r="D1126" s="2">
        <v>127.86</v>
      </c>
      <c r="H1126" s="2" t="str">
        <f t="shared" si="34"/>
        <v/>
      </c>
      <c r="J1126" s="2">
        <f t="shared" si="35"/>
        <v>0</v>
      </c>
      <c r="P1126" s="2" t="s">
        <v>24</v>
      </c>
      <c r="Q1126" s="2" t="s">
        <v>908</v>
      </c>
      <c r="R1126" s="2" t="s">
        <v>278</v>
      </c>
    </row>
    <row r="1127" spans="1:18">
      <c r="A1127" s="2" t="s">
        <v>972</v>
      </c>
      <c r="B1127" s="2" t="s">
        <v>18</v>
      </c>
      <c r="C1127" s="2" t="s">
        <v>31</v>
      </c>
      <c r="D1127" s="2">
        <v>631.21</v>
      </c>
      <c r="E1127" s="2">
        <v>847</v>
      </c>
      <c r="F1127" s="2">
        <v>814.17</v>
      </c>
      <c r="G1127" s="2">
        <v>924</v>
      </c>
      <c r="H1127" s="2" t="str">
        <f t="shared" si="34"/>
        <v/>
      </c>
      <c r="J1127" s="2">
        <f t="shared" si="35"/>
        <v>924</v>
      </c>
      <c r="K1127" s="2">
        <v>924</v>
      </c>
      <c r="L1127" s="2">
        <v>924</v>
      </c>
      <c r="M1127" s="2">
        <v>924</v>
      </c>
      <c r="N1127" s="2">
        <v>924</v>
      </c>
      <c r="O1127" s="2">
        <v>924</v>
      </c>
      <c r="P1127" s="2" t="s">
        <v>20</v>
      </c>
      <c r="Q1127" s="2" t="s">
        <v>908</v>
      </c>
      <c r="R1127" s="2" t="s">
        <v>278</v>
      </c>
    </row>
    <row r="1128" spans="1:18">
      <c r="A1128" s="2" t="s">
        <v>972</v>
      </c>
      <c r="B1128" s="2" t="s">
        <v>36</v>
      </c>
      <c r="C1128" s="2" t="s">
        <v>41</v>
      </c>
      <c r="D1128" s="2">
        <v>345.02</v>
      </c>
      <c r="E1128" s="2">
        <v>350</v>
      </c>
      <c r="F1128" s="2">
        <v>334.3</v>
      </c>
      <c r="G1128" s="2">
        <v>349</v>
      </c>
      <c r="H1128" s="2" t="str">
        <f t="shared" si="34"/>
        <v/>
      </c>
      <c r="J1128" s="2">
        <f t="shared" si="35"/>
        <v>349</v>
      </c>
      <c r="K1128" s="2">
        <v>349</v>
      </c>
      <c r="L1128" s="2">
        <v>349</v>
      </c>
      <c r="M1128" s="2">
        <v>349</v>
      </c>
      <c r="N1128" s="2">
        <v>349</v>
      </c>
      <c r="O1128" s="2">
        <v>349</v>
      </c>
      <c r="P1128" s="2" t="s">
        <v>20</v>
      </c>
      <c r="Q1128" s="2" t="s">
        <v>908</v>
      </c>
      <c r="R1128" s="2" t="s">
        <v>278</v>
      </c>
    </row>
    <row r="1129" spans="1:18">
      <c r="A1129" s="2" t="s">
        <v>972</v>
      </c>
      <c r="B1129" s="2" t="s">
        <v>42</v>
      </c>
      <c r="C1129" s="2" t="s">
        <v>201</v>
      </c>
      <c r="D1129" s="2">
        <v>759.79</v>
      </c>
      <c r="H1129" s="2" t="str">
        <f t="shared" si="34"/>
        <v/>
      </c>
      <c r="J1129" s="2">
        <f t="shared" si="35"/>
        <v>0</v>
      </c>
      <c r="P1129" s="2" t="s">
        <v>975</v>
      </c>
      <c r="Q1129" s="2" t="s">
        <v>908</v>
      </c>
      <c r="R1129" s="2" t="s">
        <v>278</v>
      </c>
    </row>
    <row r="1130" spans="1:18">
      <c r="A1130" s="2" t="s">
        <v>972</v>
      </c>
      <c r="B1130" s="2" t="s">
        <v>42</v>
      </c>
      <c r="C1130" s="2" t="s">
        <v>205</v>
      </c>
      <c r="F1130" s="2">
        <v>1761.2</v>
      </c>
      <c r="H1130" s="2" t="str">
        <f t="shared" si="34"/>
        <v/>
      </c>
      <c r="J1130" s="2">
        <f t="shared" si="35"/>
        <v>0</v>
      </c>
      <c r="Q1130" s="2" t="s">
        <v>908</v>
      </c>
      <c r="R1130" s="2" t="s">
        <v>278</v>
      </c>
    </row>
    <row r="1131" spans="1:18">
      <c r="A1131" s="2" t="s">
        <v>972</v>
      </c>
      <c r="B1131" s="2" t="s">
        <v>42</v>
      </c>
      <c r="C1131" s="2" t="s">
        <v>124</v>
      </c>
      <c r="E1131" s="2">
        <v>500</v>
      </c>
      <c r="G1131" s="2">
        <v>500</v>
      </c>
      <c r="H1131" s="2" t="str">
        <f t="shared" si="34"/>
        <v/>
      </c>
      <c r="J1131" s="2">
        <f t="shared" si="35"/>
        <v>500</v>
      </c>
      <c r="K1131" s="2">
        <v>500</v>
      </c>
      <c r="L1131" s="2">
        <v>500</v>
      </c>
      <c r="M1131" s="2">
        <v>500</v>
      </c>
      <c r="N1131" s="2">
        <v>500</v>
      </c>
      <c r="O1131" s="2">
        <v>500</v>
      </c>
      <c r="P1131" s="2" t="s">
        <v>976</v>
      </c>
      <c r="Q1131" s="2" t="s">
        <v>908</v>
      </c>
      <c r="R1131" s="2" t="s">
        <v>278</v>
      </c>
    </row>
    <row r="1132" spans="1:18">
      <c r="A1132" s="2" t="s">
        <v>972</v>
      </c>
      <c r="B1132" s="2" t="s">
        <v>42</v>
      </c>
      <c r="C1132" s="2" t="s">
        <v>138</v>
      </c>
      <c r="E1132" s="2">
        <v>4000</v>
      </c>
      <c r="G1132" s="2">
        <v>4000</v>
      </c>
      <c r="H1132" s="2" t="str">
        <f t="shared" si="34"/>
        <v/>
      </c>
      <c r="J1132" s="2">
        <f t="shared" si="35"/>
        <v>4000</v>
      </c>
      <c r="K1132" s="2">
        <v>1500</v>
      </c>
      <c r="L1132" s="2">
        <v>1500</v>
      </c>
      <c r="M1132" s="2">
        <v>1500</v>
      </c>
      <c r="N1132" s="2">
        <v>1500</v>
      </c>
      <c r="O1132" s="2">
        <v>1500</v>
      </c>
      <c r="P1132" s="2" t="s">
        <v>977</v>
      </c>
      <c r="Q1132" s="2" t="s">
        <v>908</v>
      </c>
      <c r="R1132" s="2" t="s">
        <v>278</v>
      </c>
    </row>
    <row r="1133" spans="1:18">
      <c r="A1133" s="2" t="s">
        <v>972</v>
      </c>
      <c r="B1133" s="2" t="s">
        <v>42</v>
      </c>
      <c r="C1133" s="2" t="s">
        <v>216</v>
      </c>
      <c r="D1133" s="2">
        <v>1607.96</v>
      </c>
      <c r="E1133" s="2">
        <v>1650</v>
      </c>
      <c r="F1133" s="2">
        <v>1826.92</v>
      </c>
      <c r="G1133" s="2">
        <v>1850</v>
      </c>
      <c r="H1133" s="2" t="str">
        <f t="shared" si="34"/>
        <v/>
      </c>
      <c r="J1133" s="2">
        <f t="shared" si="35"/>
        <v>1850</v>
      </c>
      <c r="K1133" s="2">
        <v>1850</v>
      </c>
      <c r="L1133" s="2">
        <v>1850</v>
      </c>
      <c r="M1133" s="2">
        <v>1850</v>
      </c>
      <c r="N1133" s="2">
        <v>1850</v>
      </c>
      <c r="O1133" s="2">
        <v>1850</v>
      </c>
      <c r="P1133" s="2" t="s">
        <v>217</v>
      </c>
      <c r="Q1133" s="2" t="s">
        <v>908</v>
      </c>
      <c r="R1133" s="2" t="s">
        <v>278</v>
      </c>
    </row>
    <row r="1134" spans="1:18">
      <c r="A1134" s="2" t="s">
        <v>972</v>
      </c>
      <c r="B1134" s="2" t="s">
        <v>60</v>
      </c>
      <c r="C1134" s="2" t="s">
        <v>335</v>
      </c>
      <c r="D1134" s="2">
        <v>34</v>
      </c>
      <c r="H1134" s="2" t="str">
        <f t="shared" si="34"/>
        <v/>
      </c>
      <c r="J1134" s="2">
        <f t="shared" si="35"/>
        <v>0</v>
      </c>
      <c r="P1134" s="2" t="s">
        <v>978</v>
      </c>
      <c r="Q1134" s="2" t="s">
        <v>908</v>
      </c>
      <c r="R1134" s="2" t="s">
        <v>278</v>
      </c>
    </row>
    <row r="1135" spans="1:18">
      <c r="A1135" s="2" t="s">
        <v>972</v>
      </c>
      <c r="B1135" s="2" t="s">
        <v>90</v>
      </c>
      <c r="C1135" s="2" t="s">
        <v>378</v>
      </c>
      <c r="D1135" s="2">
        <v>6434.06</v>
      </c>
      <c r="E1135" s="2">
        <v>6906</v>
      </c>
      <c r="G1135" s="2">
        <v>6434</v>
      </c>
      <c r="H1135" s="2" t="str">
        <f t="shared" si="34"/>
        <v/>
      </c>
      <c r="J1135" s="2">
        <f t="shared" si="35"/>
        <v>6434</v>
      </c>
      <c r="K1135" s="2">
        <v>6434</v>
      </c>
      <c r="L1135" s="2">
        <v>6434</v>
      </c>
      <c r="M1135" s="2">
        <v>6434</v>
      </c>
      <c r="N1135" s="2">
        <v>6434</v>
      </c>
      <c r="O1135" s="2">
        <v>6434</v>
      </c>
      <c r="Q1135" s="2" t="s">
        <v>908</v>
      </c>
      <c r="R1135" s="2" t="s">
        <v>278</v>
      </c>
    </row>
    <row r="1136" spans="1:18">
      <c r="A1136" s="2" t="s">
        <v>979</v>
      </c>
      <c r="B1136" s="2" t="s">
        <v>69</v>
      </c>
      <c r="C1136" s="2" t="s">
        <v>181</v>
      </c>
      <c r="D1136" s="2">
        <v>-1173</v>
      </c>
      <c r="E1136" s="2">
        <v>-1172</v>
      </c>
      <c r="F1136" s="2">
        <v>-1172</v>
      </c>
      <c r="G1136" s="2">
        <v>-1173</v>
      </c>
      <c r="H1136" s="2" t="str">
        <f t="shared" si="34"/>
        <v/>
      </c>
      <c r="J1136" s="2">
        <f t="shared" si="35"/>
        <v>-1173</v>
      </c>
      <c r="K1136" s="2">
        <v>-1172</v>
      </c>
      <c r="L1136" s="2">
        <v>-1173</v>
      </c>
      <c r="M1136" s="2">
        <v>-1172</v>
      </c>
      <c r="N1136" s="2">
        <v>-1173</v>
      </c>
      <c r="O1136" s="2">
        <v>-1172</v>
      </c>
      <c r="P1136" s="2" t="s">
        <v>980</v>
      </c>
      <c r="Q1136" s="2" t="s">
        <v>908</v>
      </c>
      <c r="R1136" s="2" t="s">
        <v>278</v>
      </c>
    </row>
    <row r="1137" spans="1:18">
      <c r="A1137" s="2" t="s">
        <v>979</v>
      </c>
      <c r="B1137" s="2" t="s">
        <v>15</v>
      </c>
      <c r="C1137" s="2" t="s">
        <v>72</v>
      </c>
      <c r="D1137" s="2">
        <v>-14400</v>
      </c>
      <c r="E1137" s="2">
        <v>-15600</v>
      </c>
      <c r="F1137" s="2">
        <v>-15600</v>
      </c>
      <c r="G1137" s="2">
        <v>-15600</v>
      </c>
      <c r="H1137" s="2" t="str">
        <f t="shared" si="34"/>
        <v/>
      </c>
      <c r="J1137" s="2">
        <f t="shared" si="35"/>
        <v>-15600</v>
      </c>
      <c r="K1137" s="2">
        <v>-15600</v>
      </c>
      <c r="L1137" s="2">
        <v>-15600</v>
      </c>
      <c r="M1137" s="2">
        <v>-15600</v>
      </c>
      <c r="N1137" s="2">
        <v>-15600</v>
      </c>
      <c r="O1137" s="2">
        <v>-15600</v>
      </c>
      <c r="P1137" s="2" t="s">
        <v>981</v>
      </c>
      <c r="Q1137" s="2" t="s">
        <v>908</v>
      </c>
      <c r="R1137" s="2" t="s">
        <v>278</v>
      </c>
    </row>
    <row r="1138" spans="1:18">
      <c r="A1138" s="2" t="s">
        <v>979</v>
      </c>
      <c r="B1138" s="2" t="s">
        <v>18</v>
      </c>
      <c r="C1138" s="2" t="s">
        <v>19</v>
      </c>
      <c r="D1138" s="2">
        <v>886.91</v>
      </c>
      <c r="E1138" s="2">
        <v>942</v>
      </c>
      <c r="F1138" s="2">
        <v>930.01</v>
      </c>
      <c r="G1138" s="2">
        <v>978</v>
      </c>
      <c r="H1138" s="2" t="str">
        <f t="shared" si="34"/>
        <v/>
      </c>
      <c r="J1138" s="2">
        <f t="shared" si="35"/>
        <v>978</v>
      </c>
      <c r="K1138" s="2">
        <v>978</v>
      </c>
      <c r="L1138" s="2">
        <v>978</v>
      </c>
      <c r="M1138" s="2">
        <v>978</v>
      </c>
      <c r="N1138" s="2">
        <v>978</v>
      </c>
      <c r="O1138" s="2">
        <v>978</v>
      </c>
      <c r="P1138" s="2" t="s">
        <v>982</v>
      </c>
      <c r="Q1138" s="2" t="s">
        <v>908</v>
      </c>
      <c r="R1138" s="2" t="s">
        <v>278</v>
      </c>
    </row>
    <row r="1139" spans="1:18">
      <c r="A1139" s="2" t="s">
        <v>979</v>
      </c>
      <c r="B1139" s="2" t="s">
        <v>18</v>
      </c>
      <c r="C1139" s="2" t="s">
        <v>21</v>
      </c>
      <c r="D1139" s="2">
        <v>3.9</v>
      </c>
      <c r="E1139" s="2">
        <v>5</v>
      </c>
      <c r="F1139" s="2">
        <v>4.37</v>
      </c>
      <c r="G1139" s="2">
        <v>5</v>
      </c>
      <c r="H1139" s="2" t="str">
        <f t="shared" si="34"/>
        <v/>
      </c>
      <c r="J1139" s="2">
        <f t="shared" si="35"/>
        <v>5</v>
      </c>
      <c r="K1139" s="2">
        <v>5</v>
      </c>
      <c r="L1139" s="2">
        <v>5</v>
      </c>
      <c r="M1139" s="2">
        <v>5</v>
      </c>
      <c r="N1139" s="2">
        <v>5</v>
      </c>
      <c r="O1139" s="2">
        <v>5</v>
      </c>
      <c r="P1139" s="2" t="s">
        <v>22</v>
      </c>
      <c r="Q1139" s="2" t="s">
        <v>908</v>
      </c>
      <c r="R1139" s="2" t="s">
        <v>278</v>
      </c>
    </row>
    <row r="1140" spans="1:18">
      <c r="A1140" s="2" t="s">
        <v>979</v>
      </c>
      <c r="B1140" s="2" t="s">
        <v>18</v>
      </c>
      <c r="C1140" s="2" t="s">
        <v>23</v>
      </c>
      <c r="D1140" s="2">
        <v>34.619999999999997</v>
      </c>
      <c r="H1140" s="2" t="str">
        <f t="shared" si="34"/>
        <v/>
      </c>
      <c r="J1140" s="2">
        <f t="shared" si="35"/>
        <v>0</v>
      </c>
      <c r="P1140" s="2" t="s">
        <v>24</v>
      </c>
      <c r="Q1140" s="2" t="s">
        <v>908</v>
      </c>
      <c r="R1140" s="2" t="s">
        <v>278</v>
      </c>
    </row>
    <row r="1141" spans="1:18">
      <c r="A1141" s="2" t="s">
        <v>979</v>
      </c>
      <c r="B1141" s="2" t="s">
        <v>18</v>
      </c>
      <c r="C1141" s="2" t="s">
        <v>27</v>
      </c>
      <c r="D1141" s="2">
        <v>546.58000000000004</v>
      </c>
      <c r="E1141" s="2">
        <v>1092</v>
      </c>
      <c r="F1141" s="2">
        <v>1158.5999999999999</v>
      </c>
      <c r="G1141" s="2">
        <v>1128</v>
      </c>
      <c r="H1141" s="2" t="str">
        <f t="shared" si="34"/>
        <v/>
      </c>
      <c r="J1141" s="2">
        <f t="shared" si="35"/>
        <v>1128</v>
      </c>
      <c r="K1141" s="2">
        <v>1128</v>
      </c>
      <c r="L1141" s="2">
        <v>1128</v>
      </c>
      <c r="M1141" s="2">
        <v>1128</v>
      </c>
      <c r="N1141" s="2">
        <v>1128</v>
      </c>
      <c r="O1141" s="2">
        <v>1128</v>
      </c>
      <c r="P1141" s="2" t="s">
        <v>982</v>
      </c>
      <c r="Q1141" s="2" t="s">
        <v>908</v>
      </c>
      <c r="R1141" s="2" t="s">
        <v>278</v>
      </c>
    </row>
    <row r="1142" spans="1:18">
      <c r="A1142" s="2" t="s">
        <v>979</v>
      </c>
      <c r="B1142" s="2" t="s">
        <v>18</v>
      </c>
      <c r="C1142" s="2" t="s">
        <v>29</v>
      </c>
      <c r="D1142" s="2">
        <v>132.57</v>
      </c>
      <c r="H1142" s="2" t="str">
        <f t="shared" si="34"/>
        <v/>
      </c>
      <c r="J1142" s="2">
        <f t="shared" si="35"/>
        <v>0</v>
      </c>
      <c r="P1142" s="2" t="s">
        <v>24</v>
      </c>
      <c r="Q1142" s="2" t="s">
        <v>908</v>
      </c>
      <c r="R1142" s="2" t="s">
        <v>278</v>
      </c>
    </row>
    <row r="1143" spans="1:18">
      <c r="A1143" s="2" t="s">
        <v>979</v>
      </c>
      <c r="B1143" s="2" t="s">
        <v>18</v>
      </c>
      <c r="C1143" s="2" t="s">
        <v>31</v>
      </c>
      <c r="D1143" s="2">
        <v>180.19</v>
      </c>
      <c r="E1143" s="2">
        <v>202</v>
      </c>
      <c r="F1143" s="2">
        <v>203.04</v>
      </c>
      <c r="G1143" s="2">
        <v>214</v>
      </c>
      <c r="H1143" s="2" t="str">
        <f t="shared" si="34"/>
        <v/>
      </c>
      <c r="J1143" s="2">
        <f t="shared" si="35"/>
        <v>214</v>
      </c>
      <c r="K1143" s="2">
        <v>214</v>
      </c>
      <c r="L1143" s="2">
        <v>214</v>
      </c>
      <c r="M1143" s="2">
        <v>214</v>
      </c>
      <c r="N1143" s="2">
        <v>214</v>
      </c>
      <c r="O1143" s="2">
        <v>214</v>
      </c>
      <c r="P1143" s="2" t="s">
        <v>20</v>
      </c>
      <c r="Q1143" s="2" t="s">
        <v>908</v>
      </c>
      <c r="R1143" s="2" t="s">
        <v>278</v>
      </c>
    </row>
    <row r="1144" spans="1:18">
      <c r="A1144" s="2" t="s">
        <v>979</v>
      </c>
      <c r="B1144" s="2" t="s">
        <v>36</v>
      </c>
      <c r="C1144" s="2" t="s">
        <v>41</v>
      </c>
      <c r="D1144" s="2">
        <v>67.209999999999994</v>
      </c>
      <c r="E1144" s="2">
        <v>81</v>
      </c>
      <c r="F1144" s="2">
        <v>73.91</v>
      </c>
      <c r="G1144" s="2">
        <v>81</v>
      </c>
      <c r="H1144" s="2" t="str">
        <f t="shared" si="34"/>
        <v/>
      </c>
      <c r="J1144" s="2">
        <f t="shared" si="35"/>
        <v>81</v>
      </c>
      <c r="K1144" s="2">
        <v>81</v>
      </c>
      <c r="L1144" s="2">
        <v>81</v>
      </c>
      <c r="M1144" s="2">
        <v>81</v>
      </c>
      <c r="N1144" s="2">
        <v>81</v>
      </c>
      <c r="O1144" s="2">
        <v>81</v>
      </c>
      <c r="P1144" s="2" t="s">
        <v>20</v>
      </c>
      <c r="Q1144" s="2" t="s">
        <v>908</v>
      </c>
      <c r="R1144" s="2" t="s">
        <v>278</v>
      </c>
    </row>
    <row r="1145" spans="1:18">
      <c r="A1145" s="2" t="s">
        <v>979</v>
      </c>
      <c r="B1145" s="2" t="s">
        <v>42</v>
      </c>
      <c r="C1145" s="2" t="s">
        <v>45</v>
      </c>
      <c r="D1145" s="2">
        <v>30.27</v>
      </c>
      <c r="H1145" s="2" t="str">
        <f t="shared" si="34"/>
        <v/>
      </c>
      <c r="J1145" s="2">
        <f t="shared" si="35"/>
        <v>0</v>
      </c>
      <c r="P1145" s="2" t="s">
        <v>983</v>
      </c>
      <c r="Q1145" s="2" t="s">
        <v>908</v>
      </c>
      <c r="R1145" s="2" t="s">
        <v>278</v>
      </c>
    </row>
    <row r="1146" spans="1:18">
      <c r="A1146" s="2" t="s">
        <v>979</v>
      </c>
      <c r="B1146" s="2" t="s">
        <v>42</v>
      </c>
      <c r="C1146" s="2" t="s">
        <v>198</v>
      </c>
      <c r="D1146" s="2">
        <v>5.53</v>
      </c>
      <c r="H1146" s="2" t="str">
        <f t="shared" si="34"/>
        <v/>
      </c>
      <c r="J1146" s="2">
        <f t="shared" si="35"/>
        <v>0</v>
      </c>
      <c r="P1146" s="2" t="s">
        <v>984</v>
      </c>
      <c r="Q1146" s="2" t="s">
        <v>908</v>
      </c>
      <c r="R1146" s="2" t="s">
        <v>278</v>
      </c>
    </row>
    <row r="1147" spans="1:18">
      <c r="A1147" s="2" t="s">
        <v>979</v>
      </c>
      <c r="B1147" s="2" t="s">
        <v>42</v>
      </c>
      <c r="C1147" s="2" t="s">
        <v>201</v>
      </c>
      <c r="D1147" s="2">
        <v>4055.04</v>
      </c>
      <c r="H1147" s="2" t="str">
        <f t="shared" si="34"/>
        <v/>
      </c>
      <c r="J1147" s="2">
        <f t="shared" si="35"/>
        <v>0</v>
      </c>
      <c r="P1147" s="2" t="s">
        <v>985</v>
      </c>
      <c r="Q1147" s="2" t="s">
        <v>908</v>
      </c>
      <c r="R1147" s="2" t="s">
        <v>278</v>
      </c>
    </row>
    <row r="1148" spans="1:18">
      <c r="A1148" s="2" t="s">
        <v>979</v>
      </c>
      <c r="B1148" s="2" t="s">
        <v>42</v>
      </c>
      <c r="C1148" s="2" t="s">
        <v>77</v>
      </c>
      <c r="E1148" s="2">
        <v>1500</v>
      </c>
      <c r="G1148" s="2">
        <v>500</v>
      </c>
      <c r="H1148" s="2" t="str">
        <f t="shared" si="34"/>
        <v/>
      </c>
      <c r="J1148" s="2">
        <f t="shared" si="35"/>
        <v>500</v>
      </c>
      <c r="K1148" s="2">
        <v>500</v>
      </c>
      <c r="L1148" s="2">
        <v>500</v>
      </c>
      <c r="M1148" s="2">
        <v>500</v>
      </c>
      <c r="N1148" s="2">
        <v>500</v>
      </c>
      <c r="O1148" s="2">
        <v>500</v>
      </c>
      <c r="P1148" s="2" t="s">
        <v>986</v>
      </c>
      <c r="Q1148" s="2" t="s">
        <v>908</v>
      </c>
      <c r="R1148" s="2" t="s">
        <v>278</v>
      </c>
    </row>
    <row r="1149" spans="1:18">
      <c r="A1149" s="2" t="s">
        <v>979</v>
      </c>
      <c r="B1149" s="2" t="s">
        <v>60</v>
      </c>
      <c r="C1149" s="2" t="s">
        <v>87</v>
      </c>
      <c r="D1149" s="2">
        <v>7866</v>
      </c>
      <c r="E1149" s="2">
        <v>7865</v>
      </c>
      <c r="F1149" s="2">
        <v>7865</v>
      </c>
      <c r="G1149" s="2">
        <v>7866</v>
      </c>
      <c r="H1149" s="2" t="str">
        <f t="shared" si="34"/>
        <v/>
      </c>
      <c r="J1149" s="2">
        <f t="shared" si="35"/>
        <v>7866</v>
      </c>
      <c r="K1149" s="2">
        <v>7865</v>
      </c>
      <c r="L1149" s="2">
        <v>7866</v>
      </c>
      <c r="M1149" s="2">
        <v>7865</v>
      </c>
      <c r="N1149" s="2">
        <v>7865</v>
      </c>
      <c r="O1149" s="2">
        <v>7865</v>
      </c>
      <c r="P1149" s="2" t="s">
        <v>987</v>
      </c>
      <c r="Q1149" s="2" t="s">
        <v>908</v>
      </c>
      <c r="R1149" s="2" t="s">
        <v>278</v>
      </c>
    </row>
    <row r="1150" spans="1:18">
      <c r="A1150" s="2" t="s">
        <v>979</v>
      </c>
      <c r="B1150" s="2" t="s">
        <v>341</v>
      </c>
      <c r="C1150" s="2" t="s">
        <v>524</v>
      </c>
      <c r="D1150" s="2">
        <v>786.96</v>
      </c>
      <c r="E1150" s="2">
        <v>790</v>
      </c>
      <c r="F1150" s="2">
        <v>786.96</v>
      </c>
      <c r="G1150" s="2">
        <v>790</v>
      </c>
      <c r="H1150" s="2" t="str">
        <f t="shared" si="34"/>
        <v/>
      </c>
      <c r="J1150" s="2">
        <f t="shared" si="35"/>
        <v>790</v>
      </c>
      <c r="K1150" s="2">
        <v>790</v>
      </c>
      <c r="L1150" s="2">
        <v>790</v>
      </c>
      <c r="M1150" s="2">
        <v>790</v>
      </c>
      <c r="N1150" s="2">
        <v>790</v>
      </c>
      <c r="O1150" s="2">
        <v>790</v>
      </c>
      <c r="P1150" s="2" t="s">
        <v>988</v>
      </c>
      <c r="Q1150" s="2" t="s">
        <v>908</v>
      </c>
      <c r="R1150" s="2" t="s">
        <v>278</v>
      </c>
    </row>
    <row r="1151" spans="1:18">
      <c r="A1151" s="2" t="s">
        <v>979</v>
      </c>
      <c r="B1151" s="2" t="s">
        <v>101</v>
      </c>
      <c r="C1151" s="2" t="s">
        <v>102</v>
      </c>
      <c r="E1151" s="2">
        <v>475</v>
      </c>
      <c r="F1151" s="2">
        <v>472.34</v>
      </c>
      <c r="H1151" s="2" t="str">
        <f t="shared" si="34"/>
        <v/>
      </c>
      <c r="J1151" s="2">
        <f t="shared" si="35"/>
        <v>0</v>
      </c>
      <c r="P1151" s="2" t="s">
        <v>989</v>
      </c>
      <c r="Q1151" s="2" t="s">
        <v>908</v>
      </c>
      <c r="R1151" s="2" t="s">
        <v>278</v>
      </c>
    </row>
    <row r="1152" spans="1:18">
      <c r="A1152" s="2" t="s">
        <v>979</v>
      </c>
      <c r="B1152" s="2" t="s">
        <v>90</v>
      </c>
      <c r="C1152" s="2" t="s">
        <v>378</v>
      </c>
      <c r="D1152" s="2">
        <v>2472.3000000000002</v>
      </c>
      <c r="E1152" s="2">
        <v>738</v>
      </c>
      <c r="G1152" s="2">
        <v>2472</v>
      </c>
      <c r="H1152" s="2" t="str">
        <f t="shared" si="34"/>
        <v/>
      </c>
      <c r="J1152" s="2">
        <f t="shared" si="35"/>
        <v>2472</v>
      </c>
      <c r="K1152" s="2">
        <v>2472</v>
      </c>
      <c r="L1152" s="2">
        <v>2472</v>
      </c>
      <c r="M1152" s="2">
        <v>2472</v>
      </c>
      <c r="N1152" s="2">
        <v>2472</v>
      </c>
      <c r="O1152" s="2">
        <v>2472</v>
      </c>
      <c r="Q1152" s="2" t="s">
        <v>908</v>
      </c>
      <c r="R1152" s="2" t="s">
        <v>278</v>
      </c>
    </row>
    <row r="1153" spans="1:18">
      <c r="A1153" s="2" t="s">
        <v>990</v>
      </c>
      <c r="B1153" s="2" t="s">
        <v>18</v>
      </c>
      <c r="C1153" s="2" t="s">
        <v>19</v>
      </c>
      <c r="D1153" s="2">
        <v>802.36</v>
      </c>
      <c r="E1153" s="2">
        <v>821</v>
      </c>
      <c r="F1153" s="2">
        <v>1620</v>
      </c>
      <c r="G1153" s="2">
        <v>2504</v>
      </c>
      <c r="H1153" s="2" t="str">
        <f t="shared" si="34"/>
        <v/>
      </c>
      <c r="J1153" s="2">
        <f t="shared" si="35"/>
        <v>2504</v>
      </c>
      <c r="K1153" s="2">
        <v>2504</v>
      </c>
      <c r="L1153" s="2">
        <v>2504</v>
      </c>
      <c r="M1153" s="2">
        <v>2504</v>
      </c>
      <c r="N1153" s="2">
        <v>2504</v>
      </c>
      <c r="O1153" s="2">
        <v>2504</v>
      </c>
      <c r="P1153" s="2" t="s">
        <v>20</v>
      </c>
      <c r="Q1153" s="2" t="s">
        <v>908</v>
      </c>
      <c r="R1153" s="2" t="s">
        <v>278</v>
      </c>
    </row>
    <row r="1154" spans="1:18">
      <c r="A1154" s="2" t="s">
        <v>990</v>
      </c>
      <c r="B1154" s="2" t="s">
        <v>18</v>
      </c>
      <c r="C1154" s="2" t="s">
        <v>21</v>
      </c>
      <c r="D1154" s="2">
        <v>3.42</v>
      </c>
      <c r="E1154" s="2">
        <v>10</v>
      </c>
      <c r="F1154" s="2">
        <v>11.2</v>
      </c>
      <c r="G1154" s="2">
        <v>15</v>
      </c>
      <c r="H1154" s="2" t="str">
        <f t="shared" si="34"/>
        <v/>
      </c>
      <c r="J1154" s="2">
        <f t="shared" si="35"/>
        <v>15</v>
      </c>
      <c r="K1154" s="2">
        <v>15</v>
      </c>
      <c r="L1154" s="2">
        <v>15</v>
      </c>
      <c r="M1154" s="2">
        <v>15</v>
      </c>
      <c r="N1154" s="2">
        <v>15</v>
      </c>
      <c r="O1154" s="2">
        <v>15</v>
      </c>
      <c r="P1154" s="2" t="s">
        <v>22</v>
      </c>
      <c r="Q1154" s="2" t="s">
        <v>908</v>
      </c>
      <c r="R1154" s="2" t="s">
        <v>278</v>
      </c>
    </row>
    <row r="1155" spans="1:18">
      <c r="A1155" s="2" t="s">
        <v>990</v>
      </c>
      <c r="B1155" s="2" t="s">
        <v>18</v>
      </c>
      <c r="C1155" s="2" t="s">
        <v>23</v>
      </c>
      <c r="D1155" s="2">
        <v>18.91</v>
      </c>
      <c r="H1155" s="2" t="str">
        <f t="shared" ref="H1155:H1218" si="36">IF(ABS(G1155)&gt;5000,
      IF(ABS(F1155)&lt;&gt;0,
          IF(ABS((F1155-G1155)/G1155*100)&gt;10,"W",""),""),"")</f>
        <v/>
      </c>
      <c r="J1155" s="2">
        <f t="shared" ref="J1155:J1218" si="37">G1155+I1155</f>
        <v>0</v>
      </c>
      <c r="P1155" s="2" t="s">
        <v>24</v>
      </c>
      <c r="Q1155" s="2" t="s">
        <v>908</v>
      </c>
      <c r="R1155" s="2" t="s">
        <v>278</v>
      </c>
    </row>
    <row r="1156" spans="1:18">
      <c r="A1156" s="2" t="s">
        <v>990</v>
      </c>
      <c r="B1156" s="2" t="s">
        <v>18</v>
      </c>
      <c r="C1156" s="2" t="s">
        <v>27</v>
      </c>
      <c r="D1156" s="2">
        <v>546.58000000000004</v>
      </c>
      <c r="E1156" s="2">
        <v>1092</v>
      </c>
      <c r="F1156" s="2">
        <v>574.29999999999995</v>
      </c>
      <c r="H1156" s="2" t="str">
        <f t="shared" si="36"/>
        <v/>
      </c>
      <c r="J1156" s="2">
        <f t="shared" si="37"/>
        <v>0</v>
      </c>
      <c r="P1156" s="2" t="s">
        <v>20</v>
      </c>
      <c r="Q1156" s="2" t="s">
        <v>908</v>
      </c>
      <c r="R1156" s="2" t="s">
        <v>278</v>
      </c>
    </row>
    <row r="1157" spans="1:18">
      <c r="A1157" s="2" t="s">
        <v>990</v>
      </c>
      <c r="B1157" s="2" t="s">
        <v>18</v>
      </c>
      <c r="C1157" s="2" t="s">
        <v>29</v>
      </c>
      <c r="D1157" s="2">
        <v>132.57</v>
      </c>
      <c r="H1157" s="2" t="str">
        <f t="shared" si="36"/>
        <v/>
      </c>
      <c r="J1157" s="2">
        <f t="shared" si="37"/>
        <v>0</v>
      </c>
      <c r="P1157" s="2" t="s">
        <v>24</v>
      </c>
      <c r="Q1157" s="2" t="s">
        <v>908</v>
      </c>
      <c r="R1157" s="2" t="s">
        <v>278</v>
      </c>
    </row>
    <row r="1158" spans="1:18">
      <c r="A1158" s="2" t="s">
        <v>990</v>
      </c>
      <c r="B1158" s="2" t="s">
        <v>18</v>
      </c>
      <c r="C1158" s="2" t="s">
        <v>31</v>
      </c>
      <c r="D1158" s="2">
        <v>144.77000000000001</v>
      </c>
      <c r="E1158" s="2">
        <v>161</v>
      </c>
      <c r="F1158" s="2">
        <v>312.79000000000002</v>
      </c>
      <c r="G1158" s="2">
        <v>523</v>
      </c>
      <c r="H1158" s="2" t="str">
        <f t="shared" si="36"/>
        <v/>
      </c>
      <c r="J1158" s="2">
        <f t="shared" si="37"/>
        <v>523</v>
      </c>
      <c r="K1158" s="2">
        <v>523</v>
      </c>
      <c r="L1158" s="2">
        <v>523</v>
      </c>
      <c r="M1158" s="2">
        <v>523</v>
      </c>
      <c r="N1158" s="2">
        <v>523</v>
      </c>
      <c r="O1158" s="2">
        <v>523</v>
      </c>
      <c r="P1158" s="2" t="s">
        <v>20</v>
      </c>
      <c r="Q1158" s="2" t="s">
        <v>908</v>
      </c>
      <c r="R1158" s="2" t="s">
        <v>278</v>
      </c>
    </row>
    <row r="1159" spans="1:18">
      <c r="A1159" s="2" t="s">
        <v>990</v>
      </c>
      <c r="B1159" s="2" t="s">
        <v>36</v>
      </c>
      <c r="C1159" s="2" t="s">
        <v>41</v>
      </c>
      <c r="D1159" s="2">
        <v>91.33</v>
      </c>
      <c r="E1159" s="2">
        <v>68</v>
      </c>
      <c r="F1159" s="2">
        <v>134.80000000000001</v>
      </c>
      <c r="G1159" s="2">
        <v>202</v>
      </c>
      <c r="H1159" s="2" t="str">
        <f t="shared" si="36"/>
        <v/>
      </c>
      <c r="J1159" s="2">
        <f t="shared" si="37"/>
        <v>202</v>
      </c>
      <c r="K1159" s="2">
        <v>202</v>
      </c>
      <c r="L1159" s="2">
        <v>202</v>
      </c>
      <c r="M1159" s="2">
        <v>202</v>
      </c>
      <c r="N1159" s="2">
        <v>202</v>
      </c>
      <c r="O1159" s="2">
        <v>202</v>
      </c>
      <c r="P1159" s="2" t="s">
        <v>20</v>
      </c>
      <c r="Q1159" s="2" t="s">
        <v>908</v>
      </c>
      <c r="R1159" s="2" t="s">
        <v>278</v>
      </c>
    </row>
    <row r="1160" spans="1:18">
      <c r="A1160" s="2" t="s">
        <v>990</v>
      </c>
      <c r="B1160" s="2" t="s">
        <v>42</v>
      </c>
      <c r="C1160" s="2" t="s">
        <v>192</v>
      </c>
      <c r="D1160" s="2">
        <v>223.2</v>
      </c>
      <c r="E1160" s="2">
        <v>230</v>
      </c>
      <c r="F1160" s="2">
        <v>223.2</v>
      </c>
      <c r="G1160" s="2">
        <v>235</v>
      </c>
      <c r="H1160" s="2" t="str">
        <f t="shared" si="36"/>
        <v/>
      </c>
      <c r="J1160" s="2">
        <f t="shared" si="37"/>
        <v>235</v>
      </c>
      <c r="K1160" s="2">
        <v>235</v>
      </c>
      <c r="L1160" s="2">
        <v>235</v>
      </c>
      <c r="M1160" s="2">
        <v>235</v>
      </c>
      <c r="N1160" s="2">
        <v>235</v>
      </c>
      <c r="O1160" s="2">
        <v>235</v>
      </c>
      <c r="P1160" s="2" t="s">
        <v>991</v>
      </c>
      <c r="Q1160" s="2" t="s">
        <v>908</v>
      </c>
      <c r="R1160" s="2" t="s">
        <v>278</v>
      </c>
    </row>
    <row r="1161" spans="1:18">
      <c r="A1161" s="2" t="s">
        <v>990</v>
      </c>
      <c r="B1161" s="2" t="s">
        <v>42</v>
      </c>
      <c r="C1161" s="2" t="s">
        <v>205</v>
      </c>
      <c r="E1161" s="2">
        <v>5000</v>
      </c>
      <c r="G1161" s="2">
        <v>15000</v>
      </c>
      <c r="H1161" s="2" t="str">
        <f t="shared" si="36"/>
        <v/>
      </c>
      <c r="J1161" s="2">
        <f t="shared" si="37"/>
        <v>15000</v>
      </c>
      <c r="K1161" s="2">
        <v>5000</v>
      </c>
      <c r="L1161" s="2">
        <v>5000</v>
      </c>
      <c r="M1161" s="2">
        <v>5000</v>
      </c>
      <c r="N1161" s="2">
        <v>5000</v>
      </c>
      <c r="O1161" s="2">
        <v>5000</v>
      </c>
      <c r="P1161" s="2" t="s">
        <v>992</v>
      </c>
      <c r="Q1161" s="2" t="s">
        <v>908</v>
      </c>
      <c r="R1161" s="2" t="s">
        <v>278</v>
      </c>
    </row>
    <row r="1162" spans="1:18">
      <c r="A1162" s="2" t="s">
        <v>990</v>
      </c>
      <c r="B1162" s="2" t="s">
        <v>42</v>
      </c>
      <c r="C1162" s="2" t="s">
        <v>124</v>
      </c>
      <c r="G1162" s="2">
        <v>1000</v>
      </c>
      <c r="H1162" s="2" t="str">
        <f t="shared" si="36"/>
        <v/>
      </c>
      <c r="J1162" s="2">
        <f t="shared" si="37"/>
        <v>1000</v>
      </c>
      <c r="L1162" s="2">
        <v>1000</v>
      </c>
      <c r="N1162" s="2">
        <v>1000</v>
      </c>
      <c r="P1162" s="2" t="s">
        <v>993</v>
      </c>
      <c r="Q1162" s="2" t="s">
        <v>908</v>
      </c>
      <c r="R1162" s="2" t="s">
        <v>278</v>
      </c>
    </row>
    <row r="1163" spans="1:18">
      <c r="A1163" s="2" t="s">
        <v>990</v>
      </c>
      <c r="B1163" s="2" t="s">
        <v>90</v>
      </c>
      <c r="C1163" s="2" t="s">
        <v>378</v>
      </c>
      <c r="D1163" s="2">
        <v>2330.9499999999998</v>
      </c>
      <c r="E1163" s="2">
        <v>2467</v>
      </c>
      <c r="G1163" s="2">
        <v>2331</v>
      </c>
      <c r="H1163" s="2" t="str">
        <f t="shared" si="36"/>
        <v/>
      </c>
      <c r="J1163" s="2">
        <f t="shared" si="37"/>
        <v>2331</v>
      </c>
      <c r="K1163" s="2">
        <v>2331</v>
      </c>
      <c r="L1163" s="2">
        <v>2331</v>
      </c>
      <c r="M1163" s="2">
        <v>2331</v>
      </c>
      <c r="N1163" s="2">
        <v>2331</v>
      </c>
      <c r="O1163" s="2">
        <v>2331</v>
      </c>
      <c r="Q1163" s="2" t="s">
        <v>908</v>
      </c>
      <c r="R1163" s="2" t="s">
        <v>278</v>
      </c>
    </row>
    <row r="1164" spans="1:18">
      <c r="A1164" s="2" t="s">
        <v>994</v>
      </c>
      <c r="B1164" s="2" t="s">
        <v>15</v>
      </c>
      <c r="C1164" s="2" t="s">
        <v>995</v>
      </c>
      <c r="D1164" s="2">
        <v>-85495.2</v>
      </c>
      <c r="E1164" s="2">
        <v>-90000</v>
      </c>
      <c r="F1164" s="2">
        <v>-68800</v>
      </c>
      <c r="G1164" s="2">
        <v>-85000</v>
      </c>
      <c r="H1164" s="2" t="str">
        <f t="shared" si="36"/>
        <v>W</v>
      </c>
      <c r="J1164" s="2">
        <f t="shared" si="37"/>
        <v>-85000</v>
      </c>
      <c r="K1164" s="2">
        <v>-85000</v>
      </c>
      <c r="L1164" s="2">
        <v>-85000</v>
      </c>
      <c r="M1164" s="2">
        <v>-85000</v>
      </c>
      <c r="N1164" s="2">
        <v>-85000</v>
      </c>
      <c r="O1164" s="2">
        <v>-85000</v>
      </c>
      <c r="P1164" s="2" t="s">
        <v>996</v>
      </c>
      <c r="Q1164" s="2" t="s">
        <v>997</v>
      </c>
      <c r="R1164" s="2" t="s">
        <v>278</v>
      </c>
    </row>
    <row r="1165" spans="1:18">
      <c r="A1165" s="2" t="s">
        <v>994</v>
      </c>
      <c r="B1165" s="2" t="s">
        <v>18</v>
      </c>
      <c r="C1165" s="2" t="s">
        <v>19</v>
      </c>
      <c r="D1165" s="2">
        <v>2452.6999999999998</v>
      </c>
      <c r="E1165" s="2">
        <v>2341</v>
      </c>
      <c r="F1165" s="2">
        <v>2325.0700000000002</v>
      </c>
      <c r="G1165" s="2">
        <v>2437</v>
      </c>
      <c r="H1165" s="2" t="str">
        <f t="shared" si="36"/>
        <v/>
      </c>
      <c r="J1165" s="2">
        <f t="shared" si="37"/>
        <v>2437</v>
      </c>
      <c r="K1165" s="2">
        <v>2437</v>
      </c>
      <c r="L1165" s="2">
        <v>2437</v>
      </c>
      <c r="M1165" s="2">
        <v>2437</v>
      </c>
      <c r="N1165" s="2">
        <v>2437</v>
      </c>
      <c r="O1165" s="2">
        <v>2437</v>
      </c>
      <c r="P1165" s="2" t="s">
        <v>20</v>
      </c>
      <c r="Q1165" s="2" t="s">
        <v>997</v>
      </c>
      <c r="R1165" s="2" t="s">
        <v>278</v>
      </c>
    </row>
    <row r="1166" spans="1:18">
      <c r="A1166" s="2" t="s">
        <v>994</v>
      </c>
      <c r="B1166" s="2" t="s">
        <v>18</v>
      </c>
      <c r="C1166" s="2" t="s">
        <v>21</v>
      </c>
      <c r="D1166" s="2">
        <v>9.75</v>
      </c>
      <c r="E1166" s="2">
        <v>15</v>
      </c>
      <c r="F1166" s="2">
        <v>10.92</v>
      </c>
      <c r="G1166" s="2">
        <v>15</v>
      </c>
      <c r="H1166" s="2" t="str">
        <f t="shared" si="36"/>
        <v/>
      </c>
      <c r="J1166" s="2">
        <f t="shared" si="37"/>
        <v>15</v>
      </c>
      <c r="K1166" s="2">
        <v>15</v>
      </c>
      <c r="L1166" s="2">
        <v>15</v>
      </c>
      <c r="M1166" s="2">
        <v>15</v>
      </c>
      <c r="N1166" s="2">
        <v>15</v>
      </c>
      <c r="O1166" s="2">
        <v>15</v>
      </c>
      <c r="P1166" s="2" t="s">
        <v>22</v>
      </c>
      <c r="Q1166" s="2" t="s">
        <v>997</v>
      </c>
      <c r="R1166" s="2" t="s">
        <v>278</v>
      </c>
    </row>
    <row r="1167" spans="1:18">
      <c r="A1167" s="2" t="s">
        <v>994</v>
      </c>
      <c r="B1167" s="2" t="s">
        <v>18</v>
      </c>
      <c r="C1167" s="2" t="s">
        <v>23</v>
      </c>
      <c r="D1167" s="2">
        <v>80.680000000000007</v>
      </c>
      <c r="H1167" s="2" t="str">
        <f t="shared" si="36"/>
        <v/>
      </c>
      <c r="J1167" s="2">
        <f t="shared" si="37"/>
        <v>0</v>
      </c>
      <c r="P1167" s="2" t="s">
        <v>24</v>
      </c>
      <c r="Q1167" s="2" t="s">
        <v>997</v>
      </c>
      <c r="R1167" s="2" t="s">
        <v>278</v>
      </c>
    </row>
    <row r="1168" spans="1:18">
      <c r="A1168" s="2" t="s">
        <v>994</v>
      </c>
      <c r="B1168" s="2" t="s">
        <v>18</v>
      </c>
      <c r="C1168" s="2" t="s">
        <v>31</v>
      </c>
      <c r="D1168" s="2">
        <v>493.1</v>
      </c>
      <c r="E1168" s="2">
        <v>498</v>
      </c>
      <c r="F1168" s="2">
        <v>507.69</v>
      </c>
      <c r="G1168" s="2">
        <v>549</v>
      </c>
      <c r="H1168" s="2" t="str">
        <f t="shared" si="36"/>
        <v/>
      </c>
      <c r="J1168" s="2">
        <f t="shared" si="37"/>
        <v>549</v>
      </c>
      <c r="K1168" s="2">
        <v>549</v>
      </c>
      <c r="L1168" s="2">
        <v>549</v>
      </c>
      <c r="M1168" s="2">
        <v>549</v>
      </c>
      <c r="N1168" s="2">
        <v>549</v>
      </c>
      <c r="O1168" s="2">
        <v>549</v>
      </c>
      <c r="P1168" s="2" t="s">
        <v>20</v>
      </c>
      <c r="Q1168" s="2" t="s">
        <v>997</v>
      </c>
      <c r="R1168" s="2" t="s">
        <v>278</v>
      </c>
    </row>
    <row r="1169" spans="1:18">
      <c r="A1169" s="2" t="s">
        <v>994</v>
      </c>
      <c r="B1169" s="2" t="s">
        <v>36</v>
      </c>
      <c r="C1169" s="2" t="s">
        <v>41</v>
      </c>
      <c r="D1169" s="2">
        <v>196.99</v>
      </c>
      <c r="E1169" s="2">
        <v>189</v>
      </c>
      <c r="F1169" s="2">
        <v>184.86</v>
      </c>
      <c r="G1169" s="2">
        <v>202</v>
      </c>
      <c r="H1169" s="2" t="str">
        <f t="shared" si="36"/>
        <v/>
      </c>
      <c r="J1169" s="2">
        <f t="shared" si="37"/>
        <v>202</v>
      </c>
      <c r="K1169" s="2">
        <v>202</v>
      </c>
      <c r="L1169" s="2">
        <v>202</v>
      </c>
      <c r="M1169" s="2">
        <v>202</v>
      </c>
      <c r="N1169" s="2">
        <v>202</v>
      </c>
      <c r="O1169" s="2">
        <v>202</v>
      </c>
      <c r="P1169" s="2" t="s">
        <v>20</v>
      </c>
      <c r="Q1169" s="2" t="s">
        <v>997</v>
      </c>
      <c r="R1169" s="2" t="s">
        <v>278</v>
      </c>
    </row>
    <row r="1170" spans="1:18">
      <c r="A1170" s="2" t="s">
        <v>994</v>
      </c>
      <c r="B1170" s="2" t="s">
        <v>42</v>
      </c>
      <c r="C1170" s="2" t="s">
        <v>134</v>
      </c>
      <c r="D1170" s="2">
        <v>18776.2</v>
      </c>
      <c r="E1170" s="2">
        <v>26800</v>
      </c>
      <c r="G1170" s="2">
        <v>26800</v>
      </c>
      <c r="H1170" s="2" t="str">
        <f t="shared" si="36"/>
        <v/>
      </c>
      <c r="J1170" s="2">
        <f t="shared" si="37"/>
        <v>26800</v>
      </c>
      <c r="P1170" s="2" t="s">
        <v>998</v>
      </c>
      <c r="Q1170" s="2" t="s">
        <v>997</v>
      </c>
      <c r="R1170" s="2" t="s">
        <v>278</v>
      </c>
    </row>
    <row r="1171" spans="1:18">
      <c r="A1171" s="2" t="s">
        <v>994</v>
      </c>
      <c r="B1171" s="2" t="s">
        <v>248</v>
      </c>
      <c r="C1171" s="2" t="s">
        <v>999</v>
      </c>
      <c r="D1171" s="2">
        <v>-5066.34</v>
      </c>
      <c r="E1171" s="2">
        <v>-5000</v>
      </c>
      <c r="F1171" s="2">
        <v>-5068.88</v>
      </c>
      <c r="G1171" s="2">
        <v>-5000</v>
      </c>
      <c r="H1171" s="2" t="str">
        <f t="shared" si="36"/>
        <v/>
      </c>
      <c r="J1171" s="2">
        <f t="shared" si="37"/>
        <v>-5000</v>
      </c>
      <c r="K1171" s="2">
        <v>-5000</v>
      </c>
      <c r="L1171" s="2">
        <v>-5000</v>
      </c>
      <c r="M1171" s="2">
        <v>-5000</v>
      </c>
      <c r="N1171" s="2">
        <v>-5000</v>
      </c>
      <c r="O1171" s="2">
        <v>-5000</v>
      </c>
      <c r="P1171" s="2" t="s">
        <v>1000</v>
      </c>
      <c r="Q1171" s="2" t="s">
        <v>997</v>
      </c>
      <c r="R1171" s="2" t="s">
        <v>278</v>
      </c>
    </row>
    <row r="1172" spans="1:18">
      <c r="A1172" s="2" t="s">
        <v>994</v>
      </c>
      <c r="B1172" s="2" t="s">
        <v>159</v>
      </c>
      <c r="C1172" s="2" t="s">
        <v>160</v>
      </c>
      <c r="D1172" s="2">
        <v>-19469.66</v>
      </c>
      <c r="F1172" s="2">
        <v>-2286.84</v>
      </c>
      <c r="H1172" s="2" t="str">
        <f t="shared" si="36"/>
        <v/>
      </c>
      <c r="J1172" s="2">
        <f t="shared" si="37"/>
        <v>0</v>
      </c>
      <c r="P1172" s="2" t="s">
        <v>1001</v>
      </c>
      <c r="Q1172" s="2" t="s">
        <v>997</v>
      </c>
      <c r="R1172" s="2" t="s">
        <v>278</v>
      </c>
    </row>
    <row r="1173" spans="1:18">
      <c r="A1173" s="2" t="s">
        <v>994</v>
      </c>
      <c r="B1173" s="2" t="s">
        <v>101</v>
      </c>
      <c r="C1173" s="2" t="s">
        <v>102</v>
      </c>
      <c r="D1173" s="2">
        <v>438.6</v>
      </c>
      <c r="F1173" s="2">
        <v>324.72000000000003</v>
      </c>
      <c r="H1173" s="2" t="str">
        <f t="shared" si="36"/>
        <v/>
      </c>
      <c r="J1173" s="2">
        <f t="shared" si="37"/>
        <v>0</v>
      </c>
      <c r="P1173" s="2" t="s">
        <v>1002</v>
      </c>
      <c r="Q1173" s="2" t="s">
        <v>997</v>
      </c>
      <c r="R1173" s="2" t="s">
        <v>278</v>
      </c>
    </row>
    <row r="1174" spans="1:18">
      <c r="A1174" s="2" t="s">
        <v>994</v>
      </c>
      <c r="B1174" s="2" t="s">
        <v>90</v>
      </c>
      <c r="C1174" s="2" t="s">
        <v>378</v>
      </c>
      <c r="D1174" s="2">
        <v>4626.12</v>
      </c>
      <c r="E1174" s="2">
        <v>3079</v>
      </c>
      <c r="G1174" s="2">
        <v>4626</v>
      </c>
      <c r="H1174" s="2" t="str">
        <f t="shared" si="36"/>
        <v/>
      </c>
      <c r="J1174" s="2">
        <f t="shared" si="37"/>
        <v>4626</v>
      </c>
      <c r="K1174" s="2">
        <v>4626</v>
      </c>
      <c r="L1174" s="2">
        <v>4626</v>
      </c>
      <c r="M1174" s="2">
        <v>4626</v>
      </c>
      <c r="N1174" s="2">
        <v>4626</v>
      </c>
      <c r="O1174" s="2">
        <v>4626</v>
      </c>
      <c r="Q1174" s="2" t="s">
        <v>997</v>
      </c>
      <c r="R1174" s="2" t="s">
        <v>278</v>
      </c>
    </row>
    <row r="1175" spans="1:18">
      <c r="A1175" s="2" t="s">
        <v>1003</v>
      </c>
      <c r="B1175" s="2" t="s">
        <v>15</v>
      </c>
      <c r="C1175" s="2" t="s">
        <v>995</v>
      </c>
      <c r="D1175" s="2">
        <v>-3680</v>
      </c>
      <c r="E1175" s="2">
        <v>-3680</v>
      </c>
      <c r="F1175" s="2">
        <v>-3240</v>
      </c>
      <c r="G1175" s="2">
        <v>-3240</v>
      </c>
      <c r="H1175" s="2" t="str">
        <f t="shared" si="36"/>
        <v/>
      </c>
      <c r="J1175" s="2">
        <f t="shared" si="37"/>
        <v>-3240</v>
      </c>
      <c r="K1175" s="2">
        <v>-3240</v>
      </c>
      <c r="L1175" s="2">
        <v>-3240</v>
      </c>
      <c r="M1175" s="2">
        <v>-3240</v>
      </c>
      <c r="N1175" s="2">
        <v>-3240</v>
      </c>
      <c r="O1175" s="2">
        <v>-3240</v>
      </c>
      <c r="P1175" s="2" t="s">
        <v>1004</v>
      </c>
      <c r="Q1175" s="2" t="s">
        <v>997</v>
      </c>
      <c r="R1175" s="2" t="s">
        <v>278</v>
      </c>
    </row>
    <row r="1176" spans="1:18">
      <c r="A1176" s="2" t="s">
        <v>1003</v>
      </c>
      <c r="B1176" s="2" t="s">
        <v>18</v>
      </c>
      <c r="C1176" s="2" t="s">
        <v>19</v>
      </c>
      <c r="D1176" s="2">
        <v>2217.4899999999998</v>
      </c>
      <c r="E1176" s="2">
        <v>2341</v>
      </c>
      <c r="F1176" s="2">
        <v>2325.0700000000002</v>
      </c>
      <c r="G1176" s="2">
        <v>2437</v>
      </c>
      <c r="H1176" s="2" t="str">
        <f t="shared" si="36"/>
        <v/>
      </c>
      <c r="J1176" s="2">
        <f t="shared" si="37"/>
        <v>2437</v>
      </c>
      <c r="K1176" s="2">
        <v>2437</v>
      </c>
      <c r="L1176" s="2">
        <v>2437</v>
      </c>
      <c r="M1176" s="2">
        <v>2437</v>
      </c>
      <c r="N1176" s="2">
        <v>2437</v>
      </c>
      <c r="O1176" s="2">
        <v>2437</v>
      </c>
      <c r="P1176" s="2" t="s">
        <v>20</v>
      </c>
      <c r="Q1176" s="2" t="s">
        <v>997</v>
      </c>
      <c r="R1176" s="2" t="s">
        <v>278</v>
      </c>
    </row>
    <row r="1177" spans="1:18">
      <c r="A1177" s="2" t="s">
        <v>1003</v>
      </c>
      <c r="B1177" s="2" t="s">
        <v>18</v>
      </c>
      <c r="C1177" s="2" t="s">
        <v>21</v>
      </c>
      <c r="D1177" s="2">
        <v>9.75</v>
      </c>
      <c r="E1177" s="2">
        <v>15</v>
      </c>
      <c r="F1177" s="2">
        <v>10.92</v>
      </c>
      <c r="G1177" s="2">
        <v>15</v>
      </c>
      <c r="H1177" s="2" t="str">
        <f t="shared" si="36"/>
        <v/>
      </c>
      <c r="J1177" s="2">
        <f t="shared" si="37"/>
        <v>15</v>
      </c>
      <c r="K1177" s="2">
        <v>15</v>
      </c>
      <c r="L1177" s="2">
        <v>15</v>
      </c>
      <c r="M1177" s="2">
        <v>15</v>
      </c>
      <c r="N1177" s="2">
        <v>15</v>
      </c>
      <c r="O1177" s="2">
        <v>15</v>
      </c>
      <c r="P1177" s="2" t="s">
        <v>22</v>
      </c>
      <c r="Q1177" s="2" t="s">
        <v>997</v>
      </c>
      <c r="R1177" s="2" t="s">
        <v>278</v>
      </c>
    </row>
    <row r="1178" spans="1:18">
      <c r="A1178" s="2" t="s">
        <v>1003</v>
      </c>
      <c r="B1178" s="2" t="s">
        <v>18</v>
      </c>
      <c r="C1178" s="2" t="s">
        <v>23</v>
      </c>
      <c r="D1178" s="2">
        <v>86.55</v>
      </c>
      <c r="H1178" s="2" t="str">
        <f t="shared" si="36"/>
        <v/>
      </c>
      <c r="J1178" s="2">
        <f t="shared" si="37"/>
        <v>0</v>
      </c>
      <c r="P1178" s="2" t="s">
        <v>24</v>
      </c>
      <c r="Q1178" s="2" t="s">
        <v>997</v>
      </c>
      <c r="R1178" s="2" t="s">
        <v>278</v>
      </c>
    </row>
    <row r="1179" spans="1:18">
      <c r="A1179" s="2" t="s">
        <v>1003</v>
      </c>
      <c r="B1179" s="2" t="s">
        <v>18</v>
      </c>
      <c r="C1179" s="2" t="s">
        <v>31</v>
      </c>
      <c r="D1179" s="2">
        <v>450.45</v>
      </c>
      <c r="E1179" s="2">
        <v>498</v>
      </c>
      <c r="F1179" s="2">
        <v>507.69</v>
      </c>
      <c r="G1179" s="2">
        <v>549</v>
      </c>
      <c r="H1179" s="2" t="str">
        <f t="shared" si="36"/>
        <v/>
      </c>
      <c r="J1179" s="2">
        <f t="shared" si="37"/>
        <v>549</v>
      </c>
      <c r="K1179" s="2">
        <v>549</v>
      </c>
      <c r="L1179" s="2">
        <v>549</v>
      </c>
      <c r="M1179" s="2">
        <v>549</v>
      </c>
      <c r="N1179" s="2">
        <v>549</v>
      </c>
      <c r="O1179" s="2">
        <v>549</v>
      </c>
      <c r="P1179" s="2" t="s">
        <v>20</v>
      </c>
      <c r="Q1179" s="2" t="s">
        <v>997</v>
      </c>
      <c r="R1179" s="2" t="s">
        <v>278</v>
      </c>
    </row>
    <row r="1180" spans="1:18">
      <c r="A1180" s="2" t="s">
        <v>1003</v>
      </c>
      <c r="B1180" s="2" t="s">
        <v>36</v>
      </c>
      <c r="C1180" s="2" t="s">
        <v>41</v>
      </c>
      <c r="D1180" s="2">
        <v>167.77</v>
      </c>
      <c r="E1180" s="2">
        <v>189</v>
      </c>
      <c r="F1180" s="2">
        <v>184.86</v>
      </c>
      <c r="G1180" s="2">
        <v>202</v>
      </c>
      <c r="H1180" s="2" t="str">
        <f t="shared" si="36"/>
        <v/>
      </c>
      <c r="J1180" s="2">
        <f t="shared" si="37"/>
        <v>202</v>
      </c>
      <c r="K1180" s="2">
        <v>202</v>
      </c>
      <c r="L1180" s="2">
        <v>202</v>
      </c>
      <c r="M1180" s="2">
        <v>202</v>
      </c>
      <c r="N1180" s="2">
        <v>202</v>
      </c>
      <c r="O1180" s="2">
        <v>202</v>
      </c>
      <c r="P1180" s="2" t="s">
        <v>20</v>
      </c>
      <c r="Q1180" s="2" t="s">
        <v>997</v>
      </c>
      <c r="R1180" s="2" t="s">
        <v>278</v>
      </c>
    </row>
    <row r="1181" spans="1:18">
      <c r="A1181" s="2" t="s">
        <v>1003</v>
      </c>
      <c r="B1181" s="2" t="s">
        <v>42</v>
      </c>
      <c r="C1181" s="2" t="s">
        <v>134</v>
      </c>
      <c r="D1181" s="2">
        <v>988.22</v>
      </c>
      <c r="E1181" s="2">
        <v>12300</v>
      </c>
      <c r="G1181" s="2">
        <v>12300</v>
      </c>
      <c r="H1181" s="2" t="str">
        <f t="shared" si="36"/>
        <v/>
      </c>
      <c r="J1181" s="2">
        <f t="shared" si="37"/>
        <v>12300</v>
      </c>
      <c r="P1181" s="2" t="s">
        <v>1005</v>
      </c>
      <c r="Q1181" s="2" t="s">
        <v>997</v>
      </c>
      <c r="R1181" s="2" t="s">
        <v>278</v>
      </c>
    </row>
    <row r="1182" spans="1:18">
      <c r="A1182" s="2" t="s">
        <v>1003</v>
      </c>
      <c r="B1182" s="2" t="s">
        <v>159</v>
      </c>
      <c r="C1182" s="2" t="s">
        <v>160</v>
      </c>
      <c r="D1182" s="2">
        <v>-334.43</v>
      </c>
      <c r="F1182" s="2">
        <v>-305.17</v>
      </c>
      <c r="H1182" s="2" t="str">
        <f t="shared" si="36"/>
        <v/>
      </c>
      <c r="J1182" s="2">
        <f t="shared" si="37"/>
        <v>0</v>
      </c>
      <c r="P1182" s="2" t="s">
        <v>1006</v>
      </c>
      <c r="Q1182" s="2" t="s">
        <v>997</v>
      </c>
      <c r="R1182" s="2" t="s">
        <v>278</v>
      </c>
    </row>
    <row r="1183" spans="1:18">
      <c r="A1183" s="2" t="s">
        <v>1003</v>
      </c>
      <c r="B1183" s="2" t="s">
        <v>101</v>
      </c>
      <c r="C1183" s="2" t="s">
        <v>102</v>
      </c>
      <c r="D1183" s="2">
        <v>178.45</v>
      </c>
      <c r="F1183" s="2">
        <v>98.73</v>
      </c>
      <c r="H1183" s="2" t="str">
        <f t="shared" si="36"/>
        <v/>
      </c>
      <c r="J1183" s="2">
        <f t="shared" si="37"/>
        <v>0</v>
      </c>
      <c r="P1183" s="2" t="s">
        <v>1007</v>
      </c>
      <c r="Q1183" s="2" t="s">
        <v>997</v>
      </c>
      <c r="R1183" s="2" t="s">
        <v>278</v>
      </c>
    </row>
    <row r="1184" spans="1:18">
      <c r="A1184" s="2" t="s">
        <v>1003</v>
      </c>
      <c r="B1184" s="2" t="s">
        <v>90</v>
      </c>
      <c r="C1184" s="2" t="s">
        <v>378</v>
      </c>
      <c r="D1184" s="2">
        <v>4175.5</v>
      </c>
      <c r="E1184" s="2">
        <v>1846</v>
      </c>
      <c r="G1184" s="2">
        <v>4176</v>
      </c>
      <c r="H1184" s="2" t="str">
        <f t="shared" si="36"/>
        <v/>
      </c>
      <c r="J1184" s="2">
        <f t="shared" si="37"/>
        <v>4176</v>
      </c>
      <c r="K1184" s="2">
        <v>4176</v>
      </c>
      <c r="L1184" s="2">
        <v>4176</v>
      </c>
      <c r="M1184" s="2">
        <v>4176</v>
      </c>
      <c r="N1184" s="2">
        <v>4176</v>
      </c>
      <c r="O1184" s="2">
        <v>4176</v>
      </c>
      <c r="Q1184" s="2" t="s">
        <v>997</v>
      </c>
      <c r="R1184" s="2" t="s">
        <v>278</v>
      </c>
    </row>
    <row r="1185" spans="1:18">
      <c r="A1185" s="2" t="s">
        <v>1008</v>
      </c>
      <c r="B1185" s="2" t="s">
        <v>275</v>
      </c>
      <c r="C1185" s="2" t="s">
        <v>591</v>
      </c>
      <c r="D1185" s="2">
        <v>-66.64</v>
      </c>
      <c r="E1185" s="2">
        <v>-400</v>
      </c>
      <c r="F1185" s="2">
        <v>-380.8</v>
      </c>
      <c r="G1185" s="2">
        <v>-400</v>
      </c>
      <c r="H1185" s="2" t="str">
        <f t="shared" si="36"/>
        <v/>
      </c>
      <c r="J1185" s="2">
        <f t="shared" si="37"/>
        <v>-400</v>
      </c>
      <c r="K1185" s="2">
        <v>-400</v>
      </c>
      <c r="L1185" s="2">
        <v>-400</v>
      </c>
      <c r="M1185" s="2">
        <v>-400</v>
      </c>
      <c r="N1185" s="2">
        <v>-400</v>
      </c>
      <c r="O1185" s="2">
        <v>-400</v>
      </c>
      <c r="P1185" s="2" t="s">
        <v>1009</v>
      </c>
      <c r="Q1185" s="2" t="s">
        <v>997</v>
      </c>
      <c r="R1185" s="2" t="s">
        <v>1010</v>
      </c>
    </row>
    <row r="1186" spans="1:18">
      <c r="A1186" s="2" t="s">
        <v>1008</v>
      </c>
      <c r="B1186" s="2" t="s">
        <v>105</v>
      </c>
      <c r="C1186" s="2" t="s">
        <v>381</v>
      </c>
      <c r="D1186" s="2">
        <v>-1330.5</v>
      </c>
      <c r="E1186" s="2">
        <v>-1200</v>
      </c>
      <c r="F1186" s="2">
        <v>-1582</v>
      </c>
      <c r="G1186" s="2">
        <v>-1200</v>
      </c>
      <c r="H1186" s="2" t="str">
        <f t="shared" si="36"/>
        <v/>
      </c>
      <c r="J1186" s="2">
        <f t="shared" si="37"/>
        <v>-1200</v>
      </c>
      <c r="K1186" s="2">
        <v>-1200</v>
      </c>
      <c r="L1186" s="2">
        <v>-1200</v>
      </c>
      <c r="M1186" s="2">
        <v>-1200</v>
      </c>
      <c r="N1186" s="2">
        <v>-1200</v>
      </c>
      <c r="O1186" s="2">
        <v>-1200</v>
      </c>
      <c r="P1186" s="2" t="s">
        <v>1011</v>
      </c>
      <c r="Q1186" s="2" t="s">
        <v>997</v>
      </c>
      <c r="R1186" s="2" t="s">
        <v>1010</v>
      </c>
    </row>
    <row r="1187" spans="1:18">
      <c r="A1187" s="2" t="s">
        <v>1008</v>
      </c>
      <c r="B1187" s="2" t="s">
        <v>105</v>
      </c>
      <c r="C1187" s="2" t="s">
        <v>1012</v>
      </c>
      <c r="D1187" s="2">
        <v>-438158.09</v>
      </c>
      <c r="E1187" s="2">
        <v>-545000</v>
      </c>
      <c r="F1187" s="2">
        <v>-523679.24</v>
      </c>
      <c r="G1187" s="2">
        <v>-527000</v>
      </c>
      <c r="H1187" s="2" t="str">
        <f t="shared" si="36"/>
        <v/>
      </c>
      <c r="J1187" s="2">
        <f t="shared" si="37"/>
        <v>-527000</v>
      </c>
      <c r="K1187" s="2">
        <v>-527000</v>
      </c>
      <c r="L1187" s="2">
        <v>-527000</v>
      </c>
      <c r="M1187" s="2">
        <v>-527000</v>
      </c>
      <c r="N1187" s="2">
        <v>-527000</v>
      </c>
      <c r="O1187" s="2">
        <v>-527000</v>
      </c>
      <c r="P1187" s="2" t="s">
        <v>1013</v>
      </c>
      <c r="Q1187" s="2" t="s">
        <v>997</v>
      </c>
      <c r="R1187" s="2" t="s">
        <v>1010</v>
      </c>
    </row>
    <row r="1188" spans="1:18">
      <c r="A1188" s="2" t="s">
        <v>1008</v>
      </c>
      <c r="B1188" s="2" t="s">
        <v>105</v>
      </c>
      <c r="C1188" s="2" t="s">
        <v>1014</v>
      </c>
      <c r="D1188" s="2">
        <v>-104401.99</v>
      </c>
      <c r="E1188" s="2">
        <v>-121000</v>
      </c>
      <c r="F1188" s="2">
        <v>-97066.15</v>
      </c>
      <c r="G1188" s="2">
        <v>-94100</v>
      </c>
      <c r="H1188" s="2" t="str">
        <f t="shared" si="36"/>
        <v/>
      </c>
      <c r="J1188" s="2">
        <f t="shared" si="37"/>
        <v>-94100</v>
      </c>
      <c r="K1188" s="2">
        <v>-94100</v>
      </c>
      <c r="L1188" s="2">
        <v>-94100</v>
      </c>
      <c r="M1188" s="2">
        <v>-94100</v>
      </c>
      <c r="N1188" s="2">
        <v>-94100</v>
      </c>
      <c r="O1188" s="2">
        <v>-94100</v>
      </c>
      <c r="P1188" s="2" t="s">
        <v>1013</v>
      </c>
      <c r="Q1188" s="2" t="s">
        <v>997</v>
      </c>
      <c r="R1188" s="2" t="s">
        <v>1010</v>
      </c>
    </row>
    <row r="1189" spans="1:18">
      <c r="A1189" s="2" t="s">
        <v>1008</v>
      </c>
      <c r="B1189" s="2" t="s">
        <v>10</v>
      </c>
      <c r="C1189" s="2" t="s">
        <v>110</v>
      </c>
      <c r="F1189" s="2">
        <v>-4419.62</v>
      </c>
      <c r="H1189" s="2" t="str">
        <f t="shared" si="36"/>
        <v/>
      </c>
      <c r="J1189" s="2">
        <f t="shared" si="37"/>
        <v>0</v>
      </c>
      <c r="Q1189" s="2" t="s">
        <v>997</v>
      </c>
      <c r="R1189" s="2" t="s">
        <v>1010</v>
      </c>
    </row>
    <row r="1190" spans="1:18">
      <c r="A1190" s="2" t="s">
        <v>1008</v>
      </c>
      <c r="B1190" s="2" t="s">
        <v>69</v>
      </c>
      <c r="C1190" s="2" t="s">
        <v>1015</v>
      </c>
      <c r="G1190" s="2">
        <v>-28665</v>
      </c>
      <c r="H1190" s="2" t="str">
        <f t="shared" si="36"/>
        <v/>
      </c>
      <c r="J1190" s="2">
        <f t="shared" si="37"/>
        <v>-28665</v>
      </c>
      <c r="K1190" s="2">
        <v>-28774</v>
      </c>
      <c r="L1190" s="2">
        <v>-29159</v>
      </c>
      <c r="M1190" s="2">
        <v>-29316</v>
      </c>
      <c r="N1190" s="2">
        <v>-29479</v>
      </c>
      <c r="O1190" s="2">
        <v>-28838</v>
      </c>
      <c r="P1190" s="2" t="s">
        <v>1016</v>
      </c>
      <c r="Q1190" s="2" t="s">
        <v>997</v>
      </c>
      <c r="R1190" s="2" t="s">
        <v>1010</v>
      </c>
    </row>
    <row r="1191" spans="1:18">
      <c r="A1191" s="2" t="s">
        <v>1008</v>
      </c>
      <c r="B1191" s="2" t="s">
        <v>69</v>
      </c>
      <c r="C1191" s="2" t="s">
        <v>436</v>
      </c>
      <c r="D1191" s="2">
        <v>-46</v>
      </c>
      <c r="E1191" s="2">
        <v>-45</v>
      </c>
      <c r="F1191" s="2">
        <v>-45</v>
      </c>
      <c r="G1191" s="2">
        <v>-46</v>
      </c>
      <c r="H1191" s="2" t="str">
        <f t="shared" si="36"/>
        <v/>
      </c>
      <c r="J1191" s="2">
        <f t="shared" si="37"/>
        <v>-46</v>
      </c>
      <c r="K1191" s="2">
        <v>-45</v>
      </c>
      <c r="L1191" s="2">
        <v>-46</v>
      </c>
      <c r="M1191" s="2">
        <v>-45</v>
      </c>
      <c r="N1191" s="2">
        <v>-46</v>
      </c>
      <c r="O1191" s="2">
        <v>-11</v>
      </c>
      <c r="P1191" s="2" t="s">
        <v>1017</v>
      </c>
      <c r="Q1191" s="2" t="s">
        <v>997</v>
      </c>
      <c r="R1191" s="2" t="s">
        <v>1010</v>
      </c>
    </row>
    <row r="1192" spans="1:18">
      <c r="A1192" s="2" t="s">
        <v>1008</v>
      </c>
      <c r="B1192" s="2" t="s">
        <v>18</v>
      </c>
      <c r="C1192" s="2" t="s">
        <v>19</v>
      </c>
      <c r="D1192" s="2">
        <v>25613.02</v>
      </c>
      <c r="E1192" s="2">
        <v>29553</v>
      </c>
      <c r="F1192" s="2">
        <v>29539.66</v>
      </c>
      <c r="G1192" s="2">
        <v>49909</v>
      </c>
      <c r="H1192" s="2" t="str">
        <f t="shared" si="36"/>
        <v>W</v>
      </c>
      <c r="J1192" s="2">
        <f t="shared" si="37"/>
        <v>49909</v>
      </c>
      <c r="K1192" s="2">
        <v>49909</v>
      </c>
      <c r="L1192" s="2">
        <v>49909</v>
      </c>
      <c r="M1192" s="2">
        <v>49909</v>
      </c>
      <c r="N1192" s="2">
        <v>49909</v>
      </c>
      <c r="O1192" s="2">
        <v>49909</v>
      </c>
      <c r="P1192" s="2" t="s">
        <v>20</v>
      </c>
      <c r="Q1192" s="2" t="s">
        <v>997</v>
      </c>
      <c r="R1192" s="2" t="s">
        <v>1010</v>
      </c>
    </row>
    <row r="1193" spans="1:18">
      <c r="A1193" s="2" t="s">
        <v>1008</v>
      </c>
      <c r="B1193" s="2" t="s">
        <v>18</v>
      </c>
      <c r="C1193" s="2" t="s">
        <v>21</v>
      </c>
      <c r="D1193" s="2">
        <v>122.67</v>
      </c>
      <c r="E1193" s="2">
        <v>110</v>
      </c>
      <c r="F1193" s="2">
        <v>137.08000000000001</v>
      </c>
      <c r="G1193" s="2">
        <v>150</v>
      </c>
      <c r="H1193" s="2" t="str">
        <f t="shared" si="36"/>
        <v/>
      </c>
      <c r="J1193" s="2">
        <f t="shared" si="37"/>
        <v>150</v>
      </c>
      <c r="K1193" s="2">
        <v>150</v>
      </c>
      <c r="L1193" s="2">
        <v>150</v>
      </c>
      <c r="M1193" s="2">
        <v>150</v>
      </c>
      <c r="N1193" s="2">
        <v>150</v>
      </c>
      <c r="O1193" s="2">
        <v>150</v>
      </c>
      <c r="P1193" s="2" t="s">
        <v>22</v>
      </c>
      <c r="Q1193" s="2" t="s">
        <v>997</v>
      </c>
      <c r="R1193" s="2" t="s">
        <v>1010</v>
      </c>
    </row>
    <row r="1194" spans="1:18">
      <c r="A1194" s="2" t="s">
        <v>1008</v>
      </c>
      <c r="B1194" s="2" t="s">
        <v>18</v>
      </c>
      <c r="C1194" s="2" t="s">
        <v>23</v>
      </c>
      <c r="D1194" s="2">
        <v>555.61</v>
      </c>
      <c r="H1194" s="2" t="str">
        <f t="shared" si="36"/>
        <v/>
      </c>
      <c r="J1194" s="2">
        <f t="shared" si="37"/>
        <v>0</v>
      </c>
      <c r="P1194" s="2" t="s">
        <v>24</v>
      </c>
      <c r="Q1194" s="2" t="s">
        <v>997</v>
      </c>
      <c r="R1194" s="2" t="s">
        <v>1010</v>
      </c>
    </row>
    <row r="1195" spans="1:18">
      <c r="A1195" s="2" t="s">
        <v>1008</v>
      </c>
      <c r="B1195" s="2" t="s">
        <v>18</v>
      </c>
      <c r="C1195" s="2" t="s">
        <v>25</v>
      </c>
      <c r="D1195" s="2">
        <v>-0.18</v>
      </c>
      <c r="H1195" s="2" t="str">
        <f t="shared" si="36"/>
        <v/>
      </c>
      <c r="J1195" s="2">
        <f t="shared" si="37"/>
        <v>0</v>
      </c>
      <c r="P1195" s="2" t="s">
        <v>240</v>
      </c>
      <c r="Q1195" s="2" t="s">
        <v>997</v>
      </c>
      <c r="R1195" s="2" t="s">
        <v>1010</v>
      </c>
    </row>
    <row r="1196" spans="1:18">
      <c r="A1196" s="2" t="s">
        <v>1008</v>
      </c>
      <c r="B1196" s="2" t="s">
        <v>18</v>
      </c>
      <c r="C1196" s="2" t="s">
        <v>27</v>
      </c>
      <c r="D1196" s="2">
        <v>2733.16</v>
      </c>
      <c r="E1196" s="2">
        <v>5484</v>
      </c>
      <c r="F1196" s="2">
        <v>6377.48</v>
      </c>
      <c r="G1196" s="2">
        <v>6768</v>
      </c>
      <c r="H1196" s="2" t="str">
        <f t="shared" si="36"/>
        <v/>
      </c>
      <c r="J1196" s="2">
        <f t="shared" si="37"/>
        <v>6768</v>
      </c>
      <c r="K1196" s="2">
        <v>6768</v>
      </c>
      <c r="L1196" s="2">
        <v>6768</v>
      </c>
      <c r="M1196" s="2">
        <v>6768</v>
      </c>
      <c r="N1196" s="2">
        <v>6768</v>
      </c>
      <c r="O1196" s="2">
        <v>6768</v>
      </c>
      <c r="P1196" s="2" t="s">
        <v>20</v>
      </c>
      <c r="Q1196" s="2" t="s">
        <v>997</v>
      </c>
      <c r="R1196" s="2" t="s">
        <v>1010</v>
      </c>
    </row>
    <row r="1197" spans="1:18">
      <c r="A1197" s="2" t="s">
        <v>1008</v>
      </c>
      <c r="B1197" s="2" t="s">
        <v>18</v>
      </c>
      <c r="C1197" s="2" t="s">
        <v>29</v>
      </c>
      <c r="D1197" s="2">
        <v>662.83</v>
      </c>
      <c r="H1197" s="2" t="str">
        <f t="shared" si="36"/>
        <v/>
      </c>
      <c r="J1197" s="2">
        <f t="shared" si="37"/>
        <v>0</v>
      </c>
      <c r="Q1197" s="2" t="s">
        <v>997</v>
      </c>
      <c r="R1197" s="2" t="s">
        <v>1010</v>
      </c>
    </row>
    <row r="1198" spans="1:18">
      <c r="A1198" s="2" t="s">
        <v>1008</v>
      </c>
      <c r="B1198" s="2" t="s">
        <v>18</v>
      </c>
      <c r="C1198" s="2" t="s">
        <v>31</v>
      </c>
      <c r="D1198" s="2">
        <v>5145.7700000000004</v>
      </c>
      <c r="E1198" s="2">
        <v>6241</v>
      </c>
      <c r="F1198" s="2">
        <v>6142.02</v>
      </c>
      <c r="G1198" s="2">
        <v>11019</v>
      </c>
      <c r="H1198" s="2" t="str">
        <f t="shared" si="36"/>
        <v>W</v>
      </c>
      <c r="J1198" s="2">
        <f t="shared" si="37"/>
        <v>11019</v>
      </c>
      <c r="K1198" s="2">
        <v>11019</v>
      </c>
      <c r="L1198" s="2">
        <v>11019</v>
      </c>
      <c r="M1198" s="2">
        <v>11019</v>
      </c>
      <c r="N1198" s="2">
        <v>11019</v>
      </c>
      <c r="O1198" s="2">
        <v>11019</v>
      </c>
      <c r="P1198" s="2" t="s">
        <v>20</v>
      </c>
      <c r="Q1198" s="2" t="s">
        <v>997</v>
      </c>
      <c r="R1198" s="2" t="s">
        <v>1010</v>
      </c>
    </row>
    <row r="1199" spans="1:18">
      <c r="A1199" s="2" t="s">
        <v>1008</v>
      </c>
      <c r="B1199" s="2" t="s">
        <v>18</v>
      </c>
      <c r="C1199" s="2" t="s">
        <v>32</v>
      </c>
      <c r="D1199" s="2">
        <v>0.18</v>
      </c>
      <c r="H1199" s="2" t="str">
        <f t="shared" si="36"/>
        <v/>
      </c>
      <c r="J1199" s="2">
        <f t="shared" si="37"/>
        <v>0</v>
      </c>
      <c r="P1199" s="2" t="s">
        <v>240</v>
      </c>
      <c r="Q1199" s="2" t="s">
        <v>997</v>
      </c>
      <c r="R1199" s="2" t="s">
        <v>1010</v>
      </c>
    </row>
    <row r="1200" spans="1:18">
      <c r="A1200" s="2" t="s">
        <v>1008</v>
      </c>
      <c r="B1200" s="2" t="s">
        <v>36</v>
      </c>
      <c r="C1200" s="2" t="s">
        <v>41</v>
      </c>
      <c r="D1200" s="2">
        <v>2010.22</v>
      </c>
      <c r="E1200" s="2">
        <v>2408</v>
      </c>
      <c r="F1200" s="2">
        <v>2391.3200000000002</v>
      </c>
      <c r="G1200" s="2">
        <v>4057</v>
      </c>
      <c r="H1200" s="2" t="str">
        <f t="shared" si="36"/>
        <v/>
      </c>
      <c r="J1200" s="2">
        <f t="shared" si="37"/>
        <v>4057</v>
      </c>
      <c r="K1200" s="2">
        <v>4057</v>
      </c>
      <c r="L1200" s="2">
        <v>4057</v>
      </c>
      <c r="M1200" s="2">
        <v>4057</v>
      </c>
      <c r="N1200" s="2">
        <v>4057</v>
      </c>
      <c r="O1200" s="2">
        <v>4057</v>
      </c>
      <c r="P1200" s="2" t="s">
        <v>20</v>
      </c>
      <c r="Q1200" s="2" t="s">
        <v>997</v>
      </c>
      <c r="R1200" s="2" t="s">
        <v>1010</v>
      </c>
    </row>
    <row r="1201" spans="1:18">
      <c r="A1201" s="2" t="s">
        <v>1008</v>
      </c>
      <c r="B1201" s="2" t="s">
        <v>42</v>
      </c>
      <c r="C1201" s="2" t="s">
        <v>43</v>
      </c>
      <c r="D1201" s="2">
        <v>12.1</v>
      </c>
      <c r="H1201" s="2" t="str">
        <f t="shared" si="36"/>
        <v/>
      </c>
      <c r="J1201" s="2">
        <f t="shared" si="37"/>
        <v>0</v>
      </c>
      <c r="P1201" s="2" t="s">
        <v>1018</v>
      </c>
      <c r="Q1201" s="2" t="s">
        <v>997</v>
      </c>
      <c r="R1201" s="2" t="s">
        <v>1010</v>
      </c>
    </row>
    <row r="1202" spans="1:18">
      <c r="A1202" s="2" t="s">
        <v>1008</v>
      </c>
      <c r="B1202" s="2" t="s">
        <v>42</v>
      </c>
      <c r="C1202" s="2" t="s">
        <v>195</v>
      </c>
      <c r="F1202" s="2">
        <v>11.97</v>
      </c>
      <c r="H1202" s="2" t="str">
        <f t="shared" si="36"/>
        <v/>
      </c>
      <c r="J1202" s="2">
        <f t="shared" si="37"/>
        <v>0</v>
      </c>
      <c r="P1202" s="2" t="s">
        <v>1019</v>
      </c>
      <c r="Q1202" s="2" t="s">
        <v>997</v>
      </c>
      <c r="R1202" s="2" t="s">
        <v>1010</v>
      </c>
    </row>
    <row r="1203" spans="1:18">
      <c r="A1203" s="2" t="s">
        <v>1008</v>
      </c>
      <c r="B1203" s="2" t="s">
        <v>42</v>
      </c>
      <c r="C1203" s="2" t="s">
        <v>45</v>
      </c>
      <c r="D1203" s="2">
        <v>1265.22</v>
      </c>
      <c r="E1203" s="2">
        <v>2000</v>
      </c>
      <c r="F1203" s="2">
        <v>3574.36</v>
      </c>
      <c r="G1203" s="2">
        <v>2000</v>
      </c>
      <c r="H1203" s="2" t="str">
        <f t="shared" si="36"/>
        <v/>
      </c>
      <c r="J1203" s="2">
        <f t="shared" si="37"/>
        <v>2000</v>
      </c>
      <c r="K1203" s="2">
        <v>2000</v>
      </c>
      <c r="L1203" s="2">
        <v>2000</v>
      </c>
      <c r="M1203" s="2">
        <v>2000</v>
      </c>
      <c r="N1203" s="2">
        <v>2000</v>
      </c>
      <c r="O1203" s="2">
        <v>2000</v>
      </c>
      <c r="P1203" s="2" t="s">
        <v>1020</v>
      </c>
      <c r="Q1203" s="2" t="s">
        <v>997</v>
      </c>
      <c r="R1203" s="2" t="s">
        <v>1010</v>
      </c>
    </row>
    <row r="1204" spans="1:18">
      <c r="A1204" s="2" t="s">
        <v>1008</v>
      </c>
      <c r="B1204" s="2" t="s">
        <v>42</v>
      </c>
      <c r="C1204" s="2" t="s">
        <v>198</v>
      </c>
      <c r="F1204" s="2">
        <v>30</v>
      </c>
      <c r="H1204" s="2" t="str">
        <f t="shared" si="36"/>
        <v/>
      </c>
      <c r="J1204" s="2">
        <f t="shared" si="37"/>
        <v>0</v>
      </c>
      <c r="Q1204" s="2" t="s">
        <v>997</v>
      </c>
      <c r="R1204" s="2" t="s">
        <v>1010</v>
      </c>
    </row>
    <row r="1205" spans="1:18">
      <c r="A1205" s="2" t="s">
        <v>1008</v>
      </c>
      <c r="B1205" s="2" t="s">
        <v>42</v>
      </c>
      <c r="C1205" s="2" t="s">
        <v>97</v>
      </c>
      <c r="D1205" s="2">
        <v>1950.68</v>
      </c>
      <c r="H1205" s="2" t="str">
        <f t="shared" si="36"/>
        <v/>
      </c>
      <c r="J1205" s="2">
        <f t="shared" si="37"/>
        <v>0</v>
      </c>
      <c r="P1205" s="2" t="s">
        <v>1021</v>
      </c>
      <c r="Q1205" s="2" t="s">
        <v>997</v>
      </c>
      <c r="R1205" s="2" t="s">
        <v>1010</v>
      </c>
    </row>
    <row r="1206" spans="1:18">
      <c r="A1206" s="2" t="s">
        <v>1008</v>
      </c>
      <c r="B1206" s="2" t="s">
        <v>42</v>
      </c>
      <c r="C1206" s="2" t="s">
        <v>208</v>
      </c>
      <c r="D1206" s="2">
        <v>121548.96</v>
      </c>
      <c r="E1206" s="2">
        <v>138000</v>
      </c>
      <c r="F1206" s="2">
        <v>127599.9</v>
      </c>
      <c r="G1206" s="2">
        <v>148200</v>
      </c>
      <c r="H1206" s="2" t="str">
        <f t="shared" si="36"/>
        <v>W</v>
      </c>
      <c r="J1206" s="2">
        <f t="shared" si="37"/>
        <v>148200</v>
      </c>
      <c r="K1206" s="2">
        <v>148200</v>
      </c>
      <c r="L1206" s="2">
        <v>148200</v>
      </c>
      <c r="M1206" s="2">
        <v>148200</v>
      </c>
      <c r="N1206" s="2">
        <v>148200</v>
      </c>
      <c r="O1206" s="2">
        <v>148200</v>
      </c>
      <c r="P1206" s="2" t="s">
        <v>1022</v>
      </c>
      <c r="Q1206" s="2" t="s">
        <v>997</v>
      </c>
      <c r="R1206" s="2" t="s">
        <v>1010</v>
      </c>
    </row>
    <row r="1207" spans="1:18">
      <c r="A1207" s="2" t="s">
        <v>1008</v>
      </c>
      <c r="B1207" s="2" t="s">
        <v>42</v>
      </c>
      <c r="C1207" s="2" t="s">
        <v>210</v>
      </c>
      <c r="F1207" s="2">
        <v>378.74</v>
      </c>
      <c r="H1207" s="2" t="str">
        <f t="shared" si="36"/>
        <v/>
      </c>
      <c r="J1207" s="2">
        <f t="shared" si="37"/>
        <v>0</v>
      </c>
      <c r="Q1207" s="2" t="s">
        <v>997</v>
      </c>
      <c r="R1207" s="2" t="s">
        <v>1010</v>
      </c>
    </row>
    <row r="1208" spans="1:18">
      <c r="A1208" s="2" t="s">
        <v>1008</v>
      </c>
      <c r="B1208" s="2" t="s">
        <v>42</v>
      </c>
      <c r="C1208" s="2" t="s">
        <v>128</v>
      </c>
      <c r="F1208" s="2">
        <v>374.85</v>
      </c>
      <c r="H1208" s="2" t="str">
        <f t="shared" si="36"/>
        <v/>
      </c>
      <c r="J1208" s="2">
        <f t="shared" si="37"/>
        <v>0</v>
      </c>
      <c r="Q1208" s="2" t="s">
        <v>997</v>
      </c>
      <c r="R1208" s="2" t="s">
        <v>1010</v>
      </c>
    </row>
    <row r="1209" spans="1:18">
      <c r="A1209" s="2" t="s">
        <v>1008</v>
      </c>
      <c r="B1209" s="2" t="s">
        <v>42</v>
      </c>
      <c r="C1209" s="2" t="s">
        <v>130</v>
      </c>
      <c r="D1209" s="2">
        <v>23098.95</v>
      </c>
      <c r="E1209" s="2">
        <v>22900</v>
      </c>
      <c r="F1209" s="2">
        <v>20963.75</v>
      </c>
      <c r="G1209" s="2">
        <v>23500</v>
      </c>
      <c r="H1209" s="2" t="str">
        <f t="shared" si="36"/>
        <v>W</v>
      </c>
      <c r="J1209" s="2">
        <f t="shared" si="37"/>
        <v>23500</v>
      </c>
      <c r="K1209" s="2">
        <v>23500</v>
      </c>
      <c r="L1209" s="2">
        <v>23500</v>
      </c>
      <c r="M1209" s="2">
        <v>23500</v>
      </c>
      <c r="N1209" s="2">
        <v>23500</v>
      </c>
      <c r="O1209" s="2">
        <v>23500</v>
      </c>
      <c r="P1209" s="2" t="s">
        <v>1023</v>
      </c>
      <c r="Q1209" s="2" t="s">
        <v>997</v>
      </c>
      <c r="R1209" s="2" t="s">
        <v>1010</v>
      </c>
    </row>
    <row r="1210" spans="1:18">
      <c r="A1210" s="2" t="s">
        <v>1008</v>
      </c>
      <c r="B1210" s="2" t="s">
        <v>42</v>
      </c>
      <c r="C1210" s="2" t="s">
        <v>134</v>
      </c>
      <c r="D1210" s="2">
        <v>4284</v>
      </c>
      <c r="E1210" s="2">
        <v>4300</v>
      </c>
      <c r="F1210" s="2">
        <v>4284</v>
      </c>
      <c r="G1210" s="2">
        <v>4300</v>
      </c>
      <c r="H1210" s="2" t="str">
        <f t="shared" si="36"/>
        <v/>
      </c>
      <c r="J1210" s="2">
        <f t="shared" si="37"/>
        <v>4300</v>
      </c>
      <c r="K1210" s="2">
        <v>4300</v>
      </c>
      <c r="L1210" s="2">
        <v>4300</v>
      </c>
      <c r="M1210" s="2">
        <v>4300</v>
      </c>
      <c r="N1210" s="2">
        <v>4300</v>
      </c>
      <c r="O1210" s="2">
        <v>4300</v>
      </c>
      <c r="P1210" s="2" t="s">
        <v>1024</v>
      </c>
      <c r="Q1210" s="2" t="s">
        <v>997</v>
      </c>
      <c r="R1210" s="2" t="s">
        <v>1010</v>
      </c>
    </row>
    <row r="1211" spans="1:18">
      <c r="A1211" s="2" t="s">
        <v>1008</v>
      </c>
      <c r="B1211" s="2" t="s">
        <v>42</v>
      </c>
      <c r="C1211" s="2" t="s">
        <v>50</v>
      </c>
      <c r="D1211" s="2">
        <v>235.03</v>
      </c>
      <c r="H1211" s="2" t="str">
        <f t="shared" si="36"/>
        <v/>
      </c>
      <c r="J1211" s="2">
        <f t="shared" si="37"/>
        <v>0</v>
      </c>
      <c r="P1211" s="2" t="s">
        <v>1025</v>
      </c>
      <c r="Q1211" s="2" t="s">
        <v>997</v>
      </c>
      <c r="R1211" s="2" t="s">
        <v>1010</v>
      </c>
    </row>
    <row r="1212" spans="1:18">
      <c r="A1212" s="2" t="s">
        <v>1008</v>
      </c>
      <c r="B1212" s="2" t="s">
        <v>42</v>
      </c>
      <c r="C1212" s="2" t="s">
        <v>1026</v>
      </c>
      <c r="E1212" s="2">
        <v>99617</v>
      </c>
      <c r="H1212" s="2" t="str">
        <f t="shared" si="36"/>
        <v/>
      </c>
      <c r="J1212" s="2">
        <f t="shared" si="37"/>
        <v>0</v>
      </c>
      <c r="P1212" s="2" t="s">
        <v>1027</v>
      </c>
      <c r="Q1212" s="2" t="s">
        <v>997</v>
      </c>
      <c r="R1212" s="2" t="s">
        <v>1010</v>
      </c>
    </row>
    <row r="1213" spans="1:18">
      <c r="A1213" s="2" t="s">
        <v>1008</v>
      </c>
      <c r="B1213" s="2" t="s">
        <v>60</v>
      </c>
      <c r="C1213" s="2" t="s">
        <v>87</v>
      </c>
      <c r="D1213" s="2">
        <v>477.99</v>
      </c>
      <c r="E1213" s="2">
        <v>707</v>
      </c>
      <c r="F1213" s="2">
        <v>563</v>
      </c>
      <c r="G1213" s="2">
        <v>566</v>
      </c>
      <c r="H1213" s="2" t="str">
        <f t="shared" si="36"/>
        <v/>
      </c>
      <c r="J1213" s="2">
        <f t="shared" si="37"/>
        <v>566</v>
      </c>
      <c r="K1213" s="2">
        <v>886</v>
      </c>
      <c r="L1213" s="2">
        <v>1205</v>
      </c>
      <c r="M1213" s="2">
        <v>1522</v>
      </c>
      <c r="N1213" s="2">
        <v>1802</v>
      </c>
      <c r="O1213" s="2">
        <v>1949</v>
      </c>
      <c r="P1213" s="2" t="s">
        <v>1028</v>
      </c>
      <c r="Q1213" s="2" t="s">
        <v>997</v>
      </c>
      <c r="R1213" s="2" t="s">
        <v>1010</v>
      </c>
    </row>
    <row r="1214" spans="1:18">
      <c r="A1214" s="2" t="s">
        <v>1008</v>
      </c>
      <c r="B1214" s="2" t="s">
        <v>60</v>
      </c>
      <c r="C1214" s="2" t="s">
        <v>247</v>
      </c>
      <c r="D1214" s="2">
        <v>120</v>
      </c>
      <c r="F1214" s="2">
        <v>1106.02</v>
      </c>
      <c r="H1214" s="2" t="str">
        <f t="shared" si="36"/>
        <v/>
      </c>
      <c r="J1214" s="2">
        <f t="shared" si="37"/>
        <v>0</v>
      </c>
      <c r="P1214" s="2" t="s">
        <v>272</v>
      </c>
      <c r="Q1214" s="2" t="s">
        <v>997</v>
      </c>
      <c r="R1214" s="2" t="s">
        <v>1010</v>
      </c>
    </row>
    <row r="1215" spans="1:18">
      <c r="A1215" s="2" t="s">
        <v>1008</v>
      </c>
      <c r="B1215" s="2" t="s">
        <v>63</v>
      </c>
      <c r="C1215" s="2" t="s">
        <v>1029</v>
      </c>
      <c r="D1215" s="2">
        <v>283141.96000000002</v>
      </c>
      <c r="E1215" s="2">
        <v>283000</v>
      </c>
      <c r="F1215" s="2">
        <v>282188.71000000002</v>
      </c>
      <c r="G1215" s="2">
        <v>283000</v>
      </c>
      <c r="H1215" s="2" t="str">
        <f t="shared" si="36"/>
        <v/>
      </c>
      <c r="J1215" s="2">
        <f t="shared" si="37"/>
        <v>283000</v>
      </c>
      <c r="K1215" s="2">
        <v>283000</v>
      </c>
      <c r="L1215" s="2">
        <v>283000</v>
      </c>
      <c r="M1215" s="2">
        <v>283000</v>
      </c>
      <c r="N1215" s="2">
        <v>283000</v>
      </c>
      <c r="O1215" s="2">
        <v>283000</v>
      </c>
      <c r="P1215" s="2" t="s">
        <v>1030</v>
      </c>
      <c r="Q1215" s="2" t="s">
        <v>997</v>
      </c>
      <c r="R1215" s="2" t="s">
        <v>1010</v>
      </c>
    </row>
    <row r="1216" spans="1:18">
      <c r="A1216" s="2" t="s">
        <v>1008</v>
      </c>
      <c r="B1216" s="2" t="s">
        <v>101</v>
      </c>
      <c r="C1216" s="2" t="s">
        <v>102</v>
      </c>
      <c r="D1216" s="2">
        <v>576.1</v>
      </c>
      <c r="H1216" s="2" t="str">
        <f t="shared" si="36"/>
        <v/>
      </c>
      <c r="J1216" s="2">
        <f t="shared" si="37"/>
        <v>0</v>
      </c>
      <c r="P1216" s="2" t="s">
        <v>1031</v>
      </c>
      <c r="Q1216" s="2" t="s">
        <v>997</v>
      </c>
      <c r="R1216" s="2" t="s">
        <v>1010</v>
      </c>
    </row>
    <row r="1217" spans="1:18">
      <c r="A1217" s="2" t="s">
        <v>1008</v>
      </c>
      <c r="B1217" s="2" t="s">
        <v>90</v>
      </c>
      <c r="C1217" s="2" t="s">
        <v>91</v>
      </c>
      <c r="D1217" s="2">
        <v>53639.35</v>
      </c>
      <c r="E1217" s="2">
        <v>38593</v>
      </c>
      <c r="G1217" s="2">
        <v>65536</v>
      </c>
      <c r="H1217" s="2" t="str">
        <f t="shared" si="36"/>
        <v/>
      </c>
      <c r="J1217" s="2">
        <f t="shared" si="37"/>
        <v>65536</v>
      </c>
      <c r="K1217" s="2">
        <v>65324</v>
      </c>
      <c r="L1217" s="2">
        <v>65391</v>
      </c>
      <c r="M1217" s="2">
        <v>65230</v>
      </c>
      <c r="N1217" s="2">
        <v>65114</v>
      </c>
      <c r="O1217" s="2">
        <v>64291</v>
      </c>
      <c r="P1217" s="2" t="s">
        <v>465</v>
      </c>
      <c r="Q1217" s="2" t="s">
        <v>997</v>
      </c>
      <c r="R1217" s="2" t="s">
        <v>1010</v>
      </c>
    </row>
    <row r="1218" spans="1:18">
      <c r="A1218" s="2" t="s">
        <v>1008</v>
      </c>
      <c r="B1218" s="2" t="s">
        <v>90</v>
      </c>
      <c r="C1218" s="2" t="s">
        <v>378</v>
      </c>
      <c r="D1218" s="2">
        <v>52280.46</v>
      </c>
      <c r="E1218" s="2">
        <v>34655</v>
      </c>
      <c r="G1218" s="2">
        <v>52283</v>
      </c>
      <c r="H1218" s="2" t="str">
        <f t="shared" si="36"/>
        <v/>
      </c>
      <c r="J1218" s="2">
        <f t="shared" si="37"/>
        <v>52283</v>
      </c>
      <c r="K1218" s="2">
        <v>52283</v>
      </c>
      <c r="L1218" s="2">
        <v>52283</v>
      </c>
      <c r="M1218" s="2">
        <v>52283</v>
      </c>
      <c r="N1218" s="2">
        <v>52283</v>
      </c>
      <c r="O1218" s="2">
        <v>52283</v>
      </c>
      <c r="Q1218" s="2" t="s">
        <v>997</v>
      </c>
      <c r="R1218" s="2" t="s">
        <v>1010</v>
      </c>
    </row>
    <row r="1219" spans="1:18">
      <c r="A1219" s="2" t="s">
        <v>1008</v>
      </c>
      <c r="B1219" s="2" t="s">
        <v>90</v>
      </c>
      <c r="C1219" s="2" t="s">
        <v>760</v>
      </c>
      <c r="D1219" s="2">
        <v>123.44</v>
      </c>
      <c r="E1219" s="2">
        <v>77</v>
      </c>
      <c r="G1219" s="2">
        <v>123</v>
      </c>
      <c r="H1219" s="2" t="str">
        <f t="shared" ref="H1219:H1282" si="38">IF(ABS(G1219)&gt;5000,
      IF(ABS(F1219)&lt;&gt;0,
          IF(ABS((F1219-G1219)/G1219*100)&gt;10,"W",""),""),"")</f>
        <v/>
      </c>
      <c r="J1219" s="2">
        <f t="shared" ref="J1219:J1282" si="39">G1219+I1219</f>
        <v>123</v>
      </c>
      <c r="K1219" s="2">
        <v>123</v>
      </c>
      <c r="L1219" s="2">
        <v>123</v>
      </c>
      <c r="M1219" s="2">
        <v>123</v>
      </c>
      <c r="N1219" s="2">
        <v>123</v>
      </c>
      <c r="O1219" s="2">
        <v>123</v>
      </c>
      <c r="P1219" s="2" t="s">
        <v>1032</v>
      </c>
      <c r="Q1219" s="2" t="s">
        <v>997</v>
      </c>
      <c r="R1219" s="2" t="s">
        <v>1010</v>
      </c>
    </row>
    <row r="1220" spans="1:18">
      <c r="A1220" s="2" t="s">
        <v>1033</v>
      </c>
      <c r="B1220" s="2" t="s">
        <v>18</v>
      </c>
      <c r="C1220" s="2" t="s">
        <v>19</v>
      </c>
      <c r="D1220" s="2">
        <v>235.21</v>
      </c>
      <c r="H1220" s="2" t="str">
        <f t="shared" si="38"/>
        <v/>
      </c>
      <c r="J1220" s="2">
        <f t="shared" si="39"/>
        <v>0</v>
      </c>
      <c r="P1220" s="2" t="s">
        <v>20</v>
      </c>
      <c r="Q1220" s="2" t="s">
        <v>997</v>
      </c>
      <c r="R1220" s="2" t="s">
        <v>1010</v>
      </c>
    </row>
    <row r="1221" spans="1:18">
      <c r="A1221" s="2" t="s">
        <v>1033</v>
      </c>
      <c r="B1221" s="2" t="s">
        <v>18</v>
      </c>
      <c r="C1221" s="2" t="s">
        <v>21</v>
      </c>
      <c r="E1221" s="2">
        <v>5</v>
      </c>
      <c r="H1221" s="2" t="str">
        <f t="shared" si="38"/>
        <v/>
      </c>
      <c r="J1221" s="2">
        <f t="shared" si="39"/>
        <v>0</v>
      </c>
      <c r="P1221" s="2" t="s">
        <v>20</v>
      </c>
      <c r="Q1221" s="2" t="s">
        <v>997</v>
      </c>
      <c r="R1221" s="2" t="s">
        <v>1010</v>
      </c>
    </row>
    <row r="1222" spans="1:18">
      <c r="A1222" s="2" t="s">
        <v>1033</v>
      </c>
      <c r="B1222" s="2" t="s">
        <v>18</v>
      </c>
      <c r="C1222" s="2" t="s">
        <v>23</v>
      </c>
      <c r="D1222" s="2">
        <v>-5.87</v>
      </c>
      <c r="H1222" s="2" t="str">
        <f t="shared" si="38"/>
        <v/>
      </c>
      <c r="J1222" s="2">
        <f t="shared" si="39"/>
        <v>0</v>
      </c>
      <c r="P1222" s="2" t="s">
        <v>24</v>
      </c>
      <c r="Q1222" s="2" t="s">
        <v>997</v>
      </c>
      <c r="R1222" s="2" t="s">
        <v>1010</v>
      </c>
    </row>
    <row r="1223" spans="1:18">
      <c r="A1223" s="2" t="s">
        <v>1033</v>
      </c>
      <c r="B1223" s="2" t="s">
        <v>18</v>
      </c>
      <c r="C1223" s="2" t="s">
        <v>31</v>
      </c>
      <c r="D1223" s="2">
        <v>42.65</v>
      </c>
      <c r="H1223" s="2" t="str">
        <f t="shared" si="38"/>
        <v/>
      </c>
      <c r="J1223" s="2">
        <f t="shared" si="39"/>
        <v>0</v>
      </c>
      <c r="P1223" s="2" t="s">
        <v>20</v>
      </c>
      <c r="Q1223" s="2" t="s">
        <v>997</v>
      </c>
      <c r="R1223" s="2" t="s">
        <v>1010</v>
      </c>
    </row>
    <row r="1224" spans="1:18">
      <c r="A1224" s="2" t="s">
        <v>1033</v>
      </c>
      <c r="B1224" s="2" t="s">
        <v>36</v>
      </c>
      <c r="C1224" s="2" t="s">
        <v>41</v>
      </c>
      <c r="D1224" s="2">
        <v>29.22</v>
      </c>
      <c r="H1224" s="2" t="str">
        <f t="shared" si="38"/>
        <v/>
      </c>
      <c r="J1224" s="2">
        <f t="shared" si="39"/>
        <v>0</v>
      </c>
      <c r="P1224" s="2" t="s">
        <v>20</v>
      </c>
      <c r="Q1224" s="2" t="s">
        <v>997</v>
      </c>
      <c r="R1224" s="2" t="s">
        <v>1010</v>
      </c>
    </row>
    <row r="1225" spans="1:18">
      <c r="A1225" s="2" t="s">
        <v>1033</v>
      </c>
      <c r="B1225" s="2" t="s">
        <v>42</v>
      </c>
      <c r="C1225" s="2" t="s">
        <v>128</v>
      </c>
      <c r="E1225" s="2">
        <v>1000</v>
      </c>
      <c r="G1225" s="2">
        <v>1000</v>
      </c>
      <c r="H1225" s="2" t="str">
        <f t="shared" si="38"/>
        <v/>
      </c>
      <c r="J1225" s="2">
        <f t="shared" si="39"/>
        <v>1000</v>
      </c>
      <c r="P1225" s="2" t="s">
        <v>1034</v>
      </c>
      <c r="Q1225" s="2" t="s">
        <v>997</v>
      </c>
      <c r="R1225" s="2" t="s">
        <v>1010</v>
      </c>
    </row>
    <row r="1226" spans="1:18">
      <c r="A1226" s="2" t="s">
        <v>1033</v>
      </c>
      <c r="B1226" s="2" t="s">
        <v>42</v>
      </c>
      <c r="C1226" s="2" t="s">
        <v>134</v>
      </c>
      <c r="E1226" s="2">
        <v>2500</v>
      </c>
      <c r="G1226" s="2">
        <v>2500</v>
      </c>
      <c r="H1226" s="2" t="str">
        <f t="shared" si="38"/>
        <v/>
      </c>
      <c r="J1226" s="2">
        <f t="shared" si="39"/>
        <v>2500</v>
      </c>
      <c r="P1226" s="2" t="s">
        <v>1035</v>
      </c>
      <c r="Q1226" s="2" t="s">
        <v>997</v>
      </c>
      <c r="R1226" s="2" t="s">
        <v>1010</v>
      </c>
    </row>
    <row r="1227" spans="1:18">
      <c r="A1227" s="2" t="s">
        <v>1033</v>
      </c>
      <c r="B1227" s="2" t="s">
        <v>90</v>
      </c>
      <c r="C1227" s="2" t="s">
        <v>378</v>
      </c>
      <c r="D1227" s="2">
        <v>450.62</v>
      </c>
      <c r="E1227" s="2">
        <v>1234</v>
      </c>
      <c r="G1227" s="2">
        <v>451</v>
      </c>
      <c r="H1227" s="2" t="str">
        <f t="shared" si="38"/>
        <v/>
      </c>
      <c r="J1227" s="2">
        <f t="shared" si="39"/>
        <v>451</v>
      </c>
      <c r="K1227" s="2">
        <v>451</v>
      </c>
      <c r="L1227" s="2">
        <v>451</v>
      </c>
      <c r="M1227" s="2">
        <v>451</v>
      </c>
      <c r="N1227" s="2">
        <v>451</v>
      </c>
      <c r="O1227" s="2">
        <v>451</v>
      </c>
      <c r="Q1227" s="2" t="s">
        <v>997</v>
      </c>
      <c r="R1227" s="2" t="s">
        <v>1010</v>
      </c>
    </row>
    <row r="1228" spans="1:18">
      <c r="A1228" s="2" t="s">
        <v>1036</v>
      </c>
      <c r="B1228" s="2" t="s">
        <v>105</v>
      </c>
      <c r="C1228" s="2" t="s">
        <v>106</v>
      </c>
      <c r="D1228" s="2">
        <v>-875</v>
      </c>
      <c r="E1228" s="2">
        <v>-1000</v>
      </c>
      <c r="F1228" s="2">
        <v>-830</v>
      </c>
      <c r="G1228" s="2">
        <v>-900</v>
      </c>
      <c r="H1228" s="2" t="str">
        <f t="shared" si="38"/>
        <v/>
      </c>
      <c r="J1228" s="2">
        <f t="shared" si="39"/>
        <v>-900</v>
      </c>
      <c r="K1228" s="2">
        <v>-900</v>
      </c>
      <c r="L1228" s="2">
        <v>-900</v>
      </c>
      <c r="M1228" s="2">
        <v>-900</v>
      </c>
      <c r="N1228" s="2">
        <v>-900</v>
      </c>
      <c r="O1228" s="2">
        <v>-900</v>
      </c>
      <c r="P1228" s="2" t="s">
        <v>1037</v>
      </c>
      <c r="Q1228" s="2" t="s">
        <v>997</v>
      </c>
      <c r="R1228" s="2" t="s">
        <v>1038</v>
      </c>
    </row>
    <row r="1229" spans="1:18">
      <c r="A1229" s="2" t="s">
        <v>1036</v>
      </c>
      <c r="B1229" s="2" t="s">
        <v>105</v>
      </c>
      <c r="C1229" s="2" t="s">
        <v>1039</v>
      </c>
      <c r="D1229" s="2">
        <v>-507190.32</v>
      </c>
      <c r="E1229" s="2">
        <v>-523000</v>
      </c>
      <c r="F1229" s="2">
        <v>-505548.71</v>
      </c>
      <c r="G1229" s="2">
        <v>-524300</v>
      </c>
      <c r="H1229" s="2" t="str">
        <f t="shared" si="38"/>
        <v/>
      </c>
      <c r="J1229" s="2">
        <f t="shared" si="39"/>
        <v>-524300</v>
      </c>
      <c r="K1229" s="2">
        <v>-524300</v>
      </c>
      <c r="L1229" s="2">
        <v>-524300</v>
      </c>
      <c r="M1229" s="2">
        <v>-524300</v>
      </c>
      <c r="N1229" s="2">
        <v>-524300</v>
      </c>
      <c r="O1229" s="2">
        <v>-524300</v>
      </c>
      <c r="P1229" s="2" t="s">
        <v>1040</v>
      </c>
      <c r="Q1229" s="2" t="s">
        <v>997</v>
      </c>
      <c r="R1229" s="2" t="s">
        <v>1038</v>
      </c>
    </row>
    <row r="1230" spans="1:18">
      <c r="A1230" s="2" t="s">
        <v>1036</v>
      </c>
      <c r="B1230" s="2" t="s">
        <v>105</v>
      </c>
      <c r="C1230" s="2" t="s">
        <v>1041</v>
      </c>
      <c r="D1230" s="2">
        <v>-195171.42</v>
      </c>
      <c r="E1230" s="2">
        <v>-306700</v>
      </c>
      <c r="F1230" s="2">
        <v>-195193.67</v>
      </c>
      <c r="G1230" s="2">
        <v>-201500</v>
      </c>
      <c r="H1230" s="2" t="str">
        <f t="shared" si="38"/>
        <v/>
      </c>
      <c r="J1230" s="2">
        <f t="shared" si="39"/>
        <v>-201500</v>
      </c>
      <c r="K1230" s="2">
        <v>-201500</v>
      </c>
      <c r="L1230" s="2">
        <v>-201500</v>
      </c>
      <c r="M1230" s="2">
        <v>-201500</v>
      </c>
      <c r="N1230" s="2">
        <v>-201500</v>
      </c>
      <c r="O1230" s="2">
        <v>-201500</v>
      </c>
      <c r="P1230" s="2" t="s">
        <v>1042</v>
      </c>
      <c r="Q1230" s="2" t="s">
        <v>997</v>
      </c>
      <c r="R1230" s="2" t="s">
        <v>1038</v>
      </c>
    </row>
    <row r="1231" spans="1:18">
      <c r="A1231" s="2" t="s">
        <v>1036</v>
      </c>
      <c r="B1231" s="2" t="s">
        <v>10</v>
      </c>
      <c r="C1231" s="2" t="s">
        <v>110</v>
      </c>
      <c r="D1231" s="2">
        <v>-23346.89</v>
      </c>
      <c r="E1231" s="2">
        <v>-25000</v>
      </c>
      <c r="F1231" s="2">
        <v>-26549.8</v>
      </c>
      <c r="G1231" s="2">
        <v>-25000</v>
      </c>
      <c r="H1231" s="2" t="str">
        <f t="shared" si="38"/>
        <v/>
      </c>
      <c r="J1231" s="2">
        <f t="shared" si="39"/>
        <v>-25000</v>
      </c>
      <c r="K1231" s="2">
        <v>-25000</v>
      </c>
      <c r="L1231" s="2">
        <v>-25000</v>
      </c>
      <c r="M1231" s="2">
        <v>-25000</v>
      </c>
      <c r="N1231" s="2">
        <v>-25000</v>
      </c>
      <c r="O1231" s="2">
        <v>-25000</v>
      </c>
      <c r="P1231" s="2" t="s">
        <v>1043</v>
      </c>
      <c r="Q1231" s="2" t="s">
        <v>997</v>
      </c>
      <c r="R1231" s="2" t="s">
        <v>1038</v>
      </c>
    </row>
    <row r="1232" spans="1:18">
      <c r="A1232" s="2" t="s">
        <v>1036</v>
      </c>
      <c r="B1232" s="2" t="s">
        <v>10</v>
      </c>
      <c r="C1232" s="2" t="s">
        <v>112</v>
      </c>
      <c r="D1232" s="2">
        <v>-2462.6</v>
      </c>
      <c r="E1232" s="2">
        <v>-2000</v>
      </c>
      <c r="F1232" s="2">
        <v>-2320.5</v>
      </c>
      <c r="G1232" s="2">
        <v>-2400</v>
      </c>
      <c r="H1232" s="2" t="str">
        <f t="shared" si="38"/>
        <v/>
      </c>
      <c r="J1232" s="2">
        <f t="shared" si="39"/>
        <v>-2400</v>
      </c>
      <c r="K1232" s="2">
        <v>-2400</v>
      </c>
      <c r="L1232" s="2">
        <v>-2400</v>
      </c>
      <c r="M1232" s="2">
        <v>-2400</v>
      </c>
      <c r="N1232" s="2">
        <v>-2400</v>
      </c>
      <c r="O1232" s="2">
        <v>-2400</v>
      </c>
      <c r="P1232" s="2" t="s">
        <v>1044</v>
      </c>
      <c r="Q1232" s="2" t="s">
        <v>997</v>
      </c>
      <c r="R1232" s="2" t="s">
        <v>1038</v>
      </c>
    </row>
    <row r="1233" spans="1:18">
      <c r="A1233" s="2" t="s">
        <v>1036</v>
      </c>
      <c r="B1233" s="2" t="s">
        <v>10</v>
      </c>
      <c r="C1233" s="2" t="s">
        <v>114</v>
      </c>
      <c r="D1233" s="2">
        <v>-231.06</v>
      </c>
      <c r="E1233" s="2">
        <v>-150</v>
      </c>
      <c r="F1233" s="2">
        <v>-89.48</v>
      </c>
      <c r="G1233" s="2">
        <v>-150</v>
      </c>
      <c r="H1233" s="2" t="str">
        <f t="shared" si="38"/>
        <v/>
      </c>
      <c r="J1233" s="2">
        <f t="shared" si="39"/>
        <v>-150</v>
      </c>
      <c r="K1233" s="2">
        <v>-150</v>
      </c>
      <c r="L1233" s="2">
        <v>-150</v>
      </c>
      <c r="M1233" s="2">
        <v>-150</v>
      </c>
      <c r="N1233" s="2">
        <v>-150</v>
      </c>
      <c r="O1233" s="2">
        <v>-150</v>
      </c>
      <c r="P1233" s="2" t="s">
        <v>1045</v>
      </c>
      <c r="Q1233" s="2" t="s">
        <v>997</v>
      </c>
      <c r="R1233" s="2" t="s">
        <v>1038</v>
      </c>
    </row>
    <row r="1234" spans="1:18">
      <c r="A1234" s="2" t="s">
        <v>1036</v>
      </c>
      <c r="B1234" s="2" t="s">
        <v>69</v>
      </c>
      <c r="C1234" s="2" t="s">
        <v>181</v>
      </c>
      <c r="D1234" s="2">
        <v>-13091</v>
      </c>
      <c r="E1234" s="2">
        <v>-13093</v>
      </c>
      <c r="F1234" s="2">
        <v>-13093</v>
      </c>
      <c r="G1234" s="2">
        <v>-13091</v>
      </c>
      <c r="H1234" s="2" t="str">
        <f t="shared" si="38"/>
        <v/>
      </c>
      <c r="J1234" s="2">
        <f t="shared" si="39"/>
        <v>-13091</v>
      </c>
      <c r="K1234" s="2">
        <v>-12752</v>
      </c>
      <c r="L1234" s="2">
        <v>-12412</v>
      </c>
      <c r="M1234" s="2">
        <v>-12411</v>
      </c>
      <c r="N1234" s="2">
        <v>-12208</v>
      </c>
      <c r="O1234" s="2">
        <v>-12002</v>
      </c>
      <c r="P1234" s="2" t="s">
        <v>1046</v>
      </c>
      <c r="Q1234" s="2" t="s">
        <v>997</v>
      </c>
      <c r="R1234" s="2" t="s">
        <v>1038</v>
      </c>
    </row>
    <row r="1235" spans="1:18">
      <c r="A1235" s="2" t="s">
        <v>1036</v>
      </c>
      <c r="B1235" s="2" t="s">
        <v>69</v>
      </c>
      <c r="C1235" s="2" t="s">
        <v>1047</v>
      </c>
      <c r="D1235" s="2">
        <v>-5064</v>
      </c>
      <c r="E1235" s="2">
        <v>-5056</v>
      </c>
      <c r="F1235" s="2">
        <v>-5056</v>
      </c>
      <c r="G1235" s="2">
        <v>-5058</v>
      </c>
      <c r="H1235" s="2" t="str">
        <f t="shared" si="38"/>
        <v/>
      </c>
      <c r="J1235" s="2">
        <f t="shared" si="39"/>
        <v>-5058</v>
      </c>
      <c r="K1235" s="2">
        <v>-5022</v>
      </c>
      <c r="L1235" s="2">
        <v>-4593</v>
      </c>
      <c r="M1235" s="2">
        <v>-4129</v>
      </c>
      <c r="N1235" s="2">
        <v>-3820</v>
      </c>
      <c r="O1235" s="2">
        <v>-3568</v>
      </c>
      <c r="P1235" s="2" t="s">
        <v>1048</v>
      </c>
      <c r="Q1235" s="2" t="s">
        <v>997</v>
      </c>
      <c r="R1235" s="2" t="s">
        <v>1038</v>
      </c>
    </row>
    <row r="1236" spans="1:18">
      <c r="A1236" s="2" t="s">
        <v>1036</v>
      </c>
      <c r="B1236" s="2" t="s">
        <v>69</v>
      </c>
      <c r="C1236" s="2" t="s">
        <v>1015</v>
      </c>
      <c r="E1236" s="2">
        <v>-107940</v>
      </c>
      <c r="G1236" s="2">
        <v>-271615</v>
      </c>
      <c r="H1236" s="2" t="str">
        <f t="shared" si="38"/>
        <v/>
      </c>
      <c r="J1236" s="2">
        <f t="shared" si="39"/>
        <v>-271615</v>
      </c>
      <c r="K1236" s="2">
        <v>-279990</v>
      </c>
      <c r="L1236" s="2">
        <v>-277212</v>
      </c>
      <c r="M1236" s="2">
        <v>-280716</v>
      </c>
      <c r="N1236" s="2">
        <v>-289459</v>
      </c>
      <c r="O1236" s="2">
        <v>-287886</v>
      </c>
      <c r="P1236" s="2" t="s">
        <v>1049</v>
      </c>
      <c r="Q1236" s="2" t="s">
        <v>997</v>
      </c>
      <c r="R1236" s="2" t="s">
        <v>1038</v>
      </c>
    </row>
    <row r="1237" spans="1:18">
      <c r="A1237" s="2" t="s">
        <v>1036</v>
      </c>
      <c r="B1237" s="2" t="s">
        <v>15</v>
      </c>
      <c r="C1237" s="2" t="s">
        <v>237</v>
      </c>
      <c r="E1237" s="2">
        <v>-24</v>
      </c>
      <c r="H1237" s="2" t="str">
        <f t="shared" si="38"/>
        <v/>
      </c>
      <c r="J1237" s="2">
        <f t="shared" si="39"/>
        <v>0</v>
      </c>
      <c r="P1237" s="2" t="s">
        <v>238</v>
      </c>
      <c r="Q1237" s="2" t="s">
        <v>997</v>
      </c>
      <c r="R1237" s="2" t="s">
        <v>1038</v>
      </c>
    </row>
    <row r="1238" spans="1:18">
      <c r="A1238" s="2" t="s">
        <v>1036</v>
      </c>
      <c r="B1238" s="2" t="s">
        <v>18</v>
      </c>
      <c r="C1238" s="2" t="s">
        <v>19</v>
      </c>
      <c r="D1238" s="2">
        <v>35376.76</v>
      </c>
      <c r="E1238" s="2">
        <v>42076</v>
      </c>
      <c r="F1238" s="2">
        <v>45890.87</v>
      </c>
      <c r="G1238" s="2">
        <v>81999</v>
      </c>
      <c r="H1238" s="2" t="str">
        <f t="shared" si="38"/>
        <v>W</v>
      </c>
      <c r="J1238" s="2">
        <f t="shared" si="39"/>
        <v>81999</v>
      </c>
      <c r="K1238" s="2">
        <v>81999</v>
      </c>
      <c r="L1238" s="2">
        <v>81999</v>
      </c>
      <c r="M1238" s="2">
        <v>81999</v>
      </c>
      <c r="N1238" s="2">
        <v>81999</v>
      </c>
      <c r="O1238" s="2">
        <v>81999</v>
      </c>
      <c r="P1238" s="2" t="s">
        <v>20</v>
      </c>
      <c r="Q1238" s="2" t="s">
        <v>997</v>
      </c>
      <c r="R1238" s="2" t="s">
        <v>1038</v>
      </c>
    </row>
    <row r="1239" spans="1:18">
      <c r="A1239" s="2" t="s">
        <v>1036</v>
      </c>
      <c r="B1239" s="2" t="s">
        <v>18</v>
      </c>
      <c r="C1239" s="2" t="s">
        <v>21</v>
      </c>
      <c r="D1239" s="2">
        <v>174.58</v>
      </c>
      <c r="E1239" s="2">
        <v>200</v>
      </c>
      <c r="F1239" s="2">
        <v>230.26</v>
      </c>
      <c r="G1239" s="2">
        <v>250</v>
      </c>
      <c r="H1239" s="2" t="str">
        <f t="shared" si="38"/>
        <v/>
      </c>
      <c r="J1239" s="2">
        <f t="shared" si="39"/>
        <v>250</v>
      </c>
      <c r="K1239" s="2">
        <v>250</v>
      </c>
      <c r="L1239" s="2">
        <v>250</v>
      </c>
      <c r="M1239" s="2">
        <v>250</v>
      </c>
      <c r="N1239" s="2">
        <v>250</v>
      </c>
      <c r="O1239" s="2">
        <v>250</v>
      </c>
      <c r="P1239" s="2" t="s">
        <v>22</v>
      </c>
      <c r="Q1239" s="2" t="s">
        <v>997</v>
      </c>
      <c r="R1239" s="2" t="s">
        <v>1038</v>
      </c>
    </row>
    <row r="1240" spans="1:18">
      <c r="A1240" s="2" t="s">
        <v>1036</v>
      </c>
      <c r="B1240" s="2" t="s">
        <v>18</v>
      </c>
      <c r="C1240" s="2" t="s">
        <v>23</v>
      </c>
      <c r="D1240" s="2">
        <v>1351.27</v>
      </c>
      <c r="H1240" s="2" t="str">
        <f t="shared" si="38"/>
        <v/>
      </c>
      <c r="J1240" s="2">
        <f t="shared" si="39"/>
        <v>0</v>
      </c>
      <c r="P1240" s="2" t="s">
        <v>24</v>
      </c>
      <c r="Q1240" s="2" t="s">
        <v>997</v>
      </c>
      <c r="R1240" s="2" t="s">
        <v>1038</v>
      </c>
    </row>
    <row r="1241" spans="1:18">
      <c r="A1241" s="2" t="s">
        <v>1036</v>
      </c>
      <c r="B1241" s="2" t="s">
        <v>18</v>
      </c>
      <c r="C1241" s="2" t="s">
        <v>27</v>
      </c>
      <c r="D1241" s="2">
        <v>2733.16</v>
      </c>
      <c r="E1241" s="2">
        <v>5484</v>
      </c>
      <c r="F1241" s="2">
        <v>5793.12</v>
      </c>
      <c r="G1241" s="2">
        <v>5640</v>
      </c>
      <c r="H1241" s="2" t="str">
        <f t="shared" si="38"/>
        <v/>
      </c>
      <c r="J1241" s="2">
        <f t="shared" si="39"/>
        <v>5640</v>
      </c>
      <c r="K1241" s="2">
        <v>5640</v>
      </c>
      <c r="L1241" s="2">
        <v>5640</v>
      </c>
      <c r="M1241" s="2">
        <v>5640</v>
      </c>
      <c r="N1241" s="2">
        <v>5640</v>
      </c>
      <c r="O1241" s="2">
        <v>5640</v>
      </c>
      <c r="P1241" s="2" t="s">
        <v>20</v>
      </c>
      <c r="Q1241" s="2" t="s">
        <v>997</v>
      </c>
      <c r="R1241" s="2" t="s">
        <v>1038</v>
      </c>
    </row>
    <row r="1242" spans="1:18">
      <c r="A1242" s="2" t="s">
        <v>1036</v>
      </c>
      <c r="B1242" s="2" t="s">
        <v>18</v>
      </c>
      <c r="C1242" s="2" t="s">
        <v>29</v>
      </c>
      <c r="D1242" s="2">
        <v>662.83</v>
      </c>
      <c r="H1242" s="2" t="str">
        <f t="shared" si="38"/>
        <v/>
      </c>
      <c r="J1242" s="2">
        <f t="shared" si="39"/>
        <v>0</v>
      </c>
      <c r="P1242" s="2" t="s">
        <v>24</v>
      </c>
      <c r="Q1242" s="2" t="s">
        <v>997</v>
      </c>
      <c r="R1242" s="2" t="s">
        <v>1038</v>
      </c>
    </row>
    <row r="1243" spans="1:18">
      <c r="A1243" s="2" t="s">
        <v>1036</v>
      </c>
      <c r="B1243" s="2" t="s">
        <v>18</v>
      </c>
      <c r="C1243" s="2" t="s">
        <v>31</v>
      </c>
      <c r="D1243" s="2">
        <v>6973.03</v>
      </c>
      <c r="E1243" s="2">
        <v>8757</v>
      </c>
      <c r="F1243" s="2">
        <v>9375.17</v>
      </c>
      <c r="G1243" s="2">
        <v>17993</v>
      </c>
      <c r="H1243" s="2" t="str">
        <f t="shared" si="38"/>
        <v>W</v>
      </c>
      <c r="J1243" s="2">
        <f t="shared" si="39"/>
        <v>17993</v>
      </c>
      <c r="K1243" s="2">
        <v>17993</v>
      </c>
      <c r="L1243" s="2">
        <v>17993</v>
      </c>
      <c r="M1243" s="2">
        <v>17993</v>
      </c>
      <c r="N1243" s="2">
        <v>17993</v>
      </c>
      <c r="O1243" s="2">
        <v>17993</v>
      </c>
      <c r="P1243" s="2" t="s">
        <v>20</v>
      </c>
      <c r="Q1243" s="2" t="s">
        <v>997</v>
      </c>
      <c r="R1243" s="2" t="s">
        <v>1038</v>
      </c>
    </row>
    <row r="1244" spans="1:18">
      <c r="A1244" s="2" t="s">
        <v>1036</v>
      </c>
      <c r="B1244" s="2" t="s">
        <v>36</v>
      </c>
      <c r="C1244" s="2" t="s">
        <v>41</v>
      </c>
      <c r="D1244" s="2">
        <v>2963.92</v>
      </c>
      <c r="E1244" s="2">
        <v>3484</v>
      </c>
      <c r="F1244" s="2">
        <v>3746.03</v>
      </c>
      <c r="G1244" s="2">
        <v>6935</v>
      </c>
      <c r="H1244" s="2" t="str">
        <f t="shared" si="38"/>
        <v>W</v>
      </c>
      <c r="J1244" s="2">
        <f t="shared" si="39"/>
        <v>6935</v>
      </c>
      <c r="K1244" s="2">
        <v>6935</v>
      </c>
      <c r="L1244" s="2">
        <v>6935</v>
      </c>
      <c r="M1244" s="2">
        <v>6935</v>
      </c>
      <c r="N1244" s="2">
        <v>6935</v>
      </c>
      <c r="O1244" s="2">
        <v>6935</v>
      </c>
      <c r="P1244" s="2" t="s">
        <v>20</v>
      </c>
      <c r="Q1244" s="2" t="s">
        <v>997</v>
      </c>
      <c r="R1244" s="2" t="s">
        <v>1038</v>
      </c>
    </row>
    <row r="1245" spans="1:18">
      <c r="A1245" s="2" t="s">
        <v>1036</v>
      </c>
      <c r="B1245" s="2" t="s">
        <v>42</v>
      </c>
      <c r="C1245" s="2" t="s">
        <v>43</v>
      </c>
      <c r="D1245" s="2">
        <v>11.74</v>
      </c>
      <c r="H1245" s="2" t="str">
        <f t="shared" si="38"/>
        <v/>
      </c>
      <c r="J1245" s="2">
        <f t="shared" si="39"/>
        <v>0</v>
      </c>
      <c r="P1245" s="2" t="s">
        <v>1050</v>
      </c>
      <c r="Q1245" s="2" t="s">
        <v>997</v>
      </c>
      <c r="R1245" s="2" t="s">
        <v>1038</v>
      </c>
    </row>
    <row r="1246" spans="1:18">
      <c r="A1246" s="2" t="s">
        <v>1036</v>
      </c>
      <c r="B1246" s="2" t="s">
        <v>42</v>
      </c>
      <c r="C1246" s="2" t="s">
        <v>186</v>
      </c>
      <c r="D1246" s="2">
        <v>22251.58</v>
      </c>
      <c r="E1246" s="2">
        <v>27000</v>
      </c>
      <c r="F1246" s="2">
        <v>22139.39</v>
      </c>
      <c r="G1246" s="2">
        <v>18000</v>
      </c>
      <c r="H1246" s="2" t="str">
        <f t="shared" si="38"/>
        <v>W</v>
      </c>
      <c r="J1246" s="2">
        <f t="shared" si="39"/>
        <v>18000</v>
      </c>
      <c r="K1246" s="2">
        <v>18000</v>
      </c>
      <c r="L1246" s="2">
        <v>18000</v>
      </c>
      <c r="M1246" s="2">
        <v>18000</v>
      </c>
      <c r="N1246" s="2">
        <v>18000</v>
      </c>
      <c r="O1246" s="2">
        <v>18000</v>
      </c>
      <c r="P1246" s="2" t="s">
        <v>1051</v>
      </c>
      <c r="Q1246" s="2" t="s">
        <v>997</v>
      </c>
      <c r="R1246" s="2" t="s">
        <v>1038</v>
      </c>
    </row>
    <row r="1247" spans="1:18">
      <c r="A1247" s="2" t="s">
        <v>1036</v>
      </c>
      <c r="B1247" s="2" t="s">
        <v>42</v>
      </c>
      <c r="C1247" s="2" t="s">
        <v>45</v>
      </c>
      <c r="E1247" s="2">
        <v>250</v>
      </c>
      <c r="F1247" s="2">
        <v>470.49</v>
      </c>
      <c r="G1247" s="2">
        <v>500</v>
      </c>
      <c r="H1247" s="2" t="str">
        <f t="shared" si="38"/>
        <v/>
      </c>
      <c r="J1247" s="2">
        <f t="shared" si="39"/>
        <v>500</v>
      </c>
      <c r="K1247" s="2">
        <v>500</v>
      </c>
      <c r="L1247" s="2">
        <v>500</v>
      </c>
      <c r="M1247" s="2">
        <v>500</v>
      </c>
      <c r="N1247" s="2">
        <v>500</v>
      </c>
      <c r="O1247" s="2">
        <v>500</v>
      </c>
      <c r="P1247" s="2" t="s">
        <v>1052</v>
      </c>
      <c r="Q1247" s="2" t="s">
        <v>997</v>
      </c>
      <c r="R1247" s="2" t="s">
        <v>1038</v>
      </c>
    </row>
    <row r="1248" spans="1:18">
      <c r="A1248" s="2" t="s">
        <v>1036</v>
      </c>
      <c r="B1248" s="2" t="s">
        <v>42</v>
      </c>
      <c r="C1248" s="2" t="s">
        <v>728</v>
      </c>
      <c r="D1248" s="2">
        <v>357</v>
      </c>
      <c r="E1248" s="2">
        <v>500</v>
      </c>
      <c r="F1248" s="2">
        <v>1309</v>
      </c>
      <c r="G1248" s="2">
        <v>1500</v>
      </c>
      <c r="H1248" s="2" t="str">
        <f t="shared" si="38"/>
        <v/>
      </c>
      <c r="J1248" s="2">
        <f t="shared" si="39"/>
        <v>1500</v>
      </c>
      <c r="K1248" s="2">
        <v>1500</v>
      </c>
      <c r="L1248" s="2">
        <v>1500</v>
      </c>
      <c r="M1248" s="2">
        <v>1500</v>
      </c>
      <c r="N1248" s="2">
        <v>1500</v>
      </c>
      <c r="O1248" s="2">
        <v>1500</v>
      </c>
      <c r="P1248" s="2" t="s">
        <v>1053</v>
      </c>
      <c r="Q1248" s="2" t="s">
        <v>997</v>
      </c>
      <c r="R1248" s="2" t="s">
        <v>1038</v>
      </c>
    </row>
    <row r="1249" spans="1:18">
      <c r="A1249" s="2" t="s">
        <v>1036</v>
      </c>
      <c r="B1249" s="2" t="s">
        <v>42</v>
      </c>
      <c r="C1249" s="2" t="s">
        <v>203</v>
      </c>
      <c r="D1249" s="2">
        <v>405.26</v>
      </c>
      <c r="E1249" s="2">
        <v>500</v>
      </c>
      <c r="F1249" s="2">
        <v>714</v>
      </c>
      <c r="G1249" s="2">
        <v>500</v>
      </c>
      <c r="H1249" s="2" t="str">
        <f t="shared" si="38"/>
        <v/>
      </c>
      <c r="J1249" s="2">
        <f t="shared" si="39"/>
        <v>500</v>
      </c>
      <c r="K1249" s="2">
        <v>500</v>
      </c>
      <c r="L1249" s="2">
        <v>500</v>
      </c>
      <c r="M1249" s="2">
        <v>500</v>
      </c>
      <c r="N1249" s="2">
        <v>500</v>
      </c>
      <c r="O1249" s="2">
        <v>500</v>
      </c>
      <c r="P1249" s="2" t="s">
        <v>1054</v>
      </c>
      <c r="Q1249" s="2" t="s">
        <v>997</v>
      </c>
      <c r="R1249" s="2" t="s">
        <v>1038</v>
      </c>
    </row>
    <row r="1250" spans="1:18">
      <c r="A1250" s="2" t="s">
        <v>1036</v>
      </c>
      <c r="B1250" s="2" t="s">
        <v>42</v>
      </c>
      <c r="C1250" s="2" t="s">
        <v>205</v>
      </c>
      <c r="D1250" s="2">
        <v>3508.77</v>
      </c>
      <c r="E1250" s="2">
        <v>28000</v>
      </c>
      <c r="F1250" s="2">
        <v>4441.08</v>
      </c>
      <c r="G1250" s="2">
        <v>28000</v>
      </c>
      <c r="H1250" s="2" t="str">
        <f t="shared" si="38"/>
        <v>W</v>
      </c>
      <c r="J1250" s="2">
        <f t="shared" si="39"/>
        <v>28000</v>
      </c>
      <c r="K1250" s="2">
        <v>28000</v>
      </c>
      <c r="L1250" s="2">
        <v>28000</v>
      </c>
      <c r="M1250" s="2">
        <v>28000</v>
      </c>
      <c r="N1250" s="2">
        <v>28000</v>
      </c>
      <c r="O1250" s="2">
        <v>28000</v>
      </c>
      <c r="P1250" s="2" t="s">
        <v>1055</v>
      </c>
      <c r="Q1250" s="2" t="s">
        <v>997</v>
      </c>
      <c r="R1250" s="2" t="s">
        <v>1038</v>
      </c>
    </row>
    <row r="1251" spans="1:18">
      <c r="A1251" s="2" t="s">
        <v>1036</v>
      </c>
      <c r="B1251" s="2" t="s">
        <v>42</v>
      </c>
      <c r="C1251" s="2" t="s">
        <v>124</v>
      </c>
      <c r="D1251" s="2">
        <v>733.04</v>
      </c>
      <c r="E1251" s="2">
        <v>500</v>
      </c>
      <c r="G1251" s="2">
        <v>800</v>
      </c>
      <c r="H1251" s="2" t="str">
        <f t="shared" si="38"/>
        <v/>
      </c>
      <c r="J1251" s="2">
        <f t="shared" si="39"/>
        <v>800</v>
      </c>
      <c r="K1251" s="2">
        <v>800</v>
      </c>
      <c r="L1251" s="2">
        <v>800</v>
      </c>
      <c r="M1251" s="2">
        <v>800</v>
      </c>
      <c r="N1251" s="2">
        <v>800</v>
      </c>
      <c r="O1251" s="2">
        <v>800</v>
      </c>
      <c r="P1251" s="2" t="s">
        <v>1056</v>
      </c>
      <c r="Q1251" s="2" t="s">
        <v>997</v>
      </c>
      <c r="R1251" s="2" t="s">
        <v>1038</v>
      </c>
    </row>
    <row r="1252" spans="1:18">
      <c r="A1252" s="2" t="s">
        <v>1036</v>
      </c>
      <c r="B1252" s="2" t="s">
        <v>42</v>
      </c>
      <c r="C1252" s="2" t="s">
        <v>210</v>
      </c>
      <c r="D1252" s="2">
        <v>32837.1</v>
      </c>
      <c r="E1252" s="2">
        <v>17000</v>
      </c>
      <c r="F1252" s="2">
        <v>24696.31</v>
      </c>
      <c r="G1252" s="2">
        <v>32100</v>
      </c>
      <c r="H1252" s="2" t="str">
        <f t="shared" si="38"/>
        <v>W</v>
      </c>
      <c r="J1252" s="2">
        <f t="shared" si="39"/>
        <v>32100</v>
      </c>
      <c r="K1252" s="2">
        <v>32100</v>
      </c>
      <c r="L1252" s="2">
        <v>32100</v>
      </c>
      <c r="M1252" s="2">
        <v>32100</v>
      </c>
      <c r="N1252" s="2">
        <v>32100</v>
      </c>
      <c r="O1252" s="2">
        <v>32100</v>
      </c>
      <c r="P1252" s="2" t="s">
        <v>1057</v>
      </c>
      <c r="Q1252" s="2" t="s">
        <v>997</v>
      </c>
      <c r="R1252" s="2" t="s">
        <v>1038</v>
      </c>
    </row>
    <row r="1253" spans="1:18">
      <c r="A1253" s="2" t="s">
        <v>1036</v>
      </c>
      <c r="B1253" s="2" t="s">
        <v>42</v>
      </c>
      <c r="C1253" s="2" t="s">
        <v>46</v>
      </c>
      <c r="D1253" s="2">
        <v>927.01</v>
      </c>
      <c r="E1253" s="2">
        <v>930</v>
      </c>
      <c r="F1253" s="2">
        <v>927.01</v>
      </c>
      <c r="G1253" s="2">
        <v>930</v>
      </c>
      <c r="H1253" s="2" t="str">
        <f t="shared" si="38"/>
        <v/>
      </c>
      <c r="J1253" s="2">
        <f t="shared" si="39"/>
        <v>930</v>
      </c>
      <c r="K1253" s="2">
        <v>930</v>
      </c>
      <c r="L1253" s="2">
        <v>930</v>
      </c>
      <c r="M1253" s="2">
        <v>930</v>
      </c>
      <c r="N1253" s="2">
        <v>930</v>
      </c>
      <c r="O1253" s="2">
        <v>930</v>
      </c>
      <c r="P1253" s="2" t="s">
        <v>1058</v>
      </c>
      <c r="Q1253" s="2" t="s">
        <v>997</v>
      </c>
      <c r="R1253" s="2" t="s">
        <v>1038</v>
      </c>
    </row>
    <row r="1254" spans="1:18">
      <c r="A1254" s="2" t="s">
        <v>1036</v>
      </c>
      <c r="B1254" s="2" t="s">
        <v>42</v>
      </c>
      <c r="C1254" s="2" t="s">
        <v>134</v>
      </c>
      <c r="D1254" s="2">
        <v>8824.2199999999993</v>
      </c>
      <c r="E1254" s="2">
        <v>6300</v>
      </c>
      <c r="F1254" s="2">
        <v>7080.5</v>
      </c>
      <c r="G1254" s="2">
        <v>6300</v>
      </c>
      <c r="H1254" s="2" t="str">
        <f t="shared" si="38"/>
        <v>W</v>
      </c>
      <c r="J1254" s="2">
        <f t="shared" si="39"/>
        <v>6300</v>
      </c>
      <c r="K1254" s="2">
        <v>12300</v>
      </c>
      <c r="L1254" s="2">
        <v>6300</v>
      </c>
      <c r="M1254" s="2">
        <v>6300</v>
      </c>
      <c r="N1254" s="2">
        <v>12300</v>
      </c>
      <c r="O1254" s="2">
        <v>7500</v>
      </c>
      <c r="P1254" s="2" t="s">
        <v>1059</v>
      </c>
      <c r="Q1254" s="2" t="s">
        <v>997</v>
      </c>
      <c r="R1254" s="2" t="s">
        <v>1038</v>
      </c>
    </row>
    <row r="1255" spans="1:18">
      <c r="A1255" s="2" t="s">
        <v>1036</v>
      </c>
      <c r="B1255" s="2" t="s">
        <v>42</v>
      </c>
      <c r="C1255" s="2" t="s">
        <v>52</v>
      </c>
      <c r="D1255" s="2">
        <v>331.42</v>
      </c>
      <c r="E1255" s="2">
        <v>270</v>
      </c>
      <c r="F1255" s="2">
        <v>267.79000000000002</v>
      </c>
      <c r="G1255" s="2">
        <v>340</v>
      </c>
      <c r="H1255" s="2" t="str">
        <f t="shared" si="38"/>
        <v/>
      </c>
      <c r="J1255" s="2">
        <f t="shared" si="39"/>
        <v>340</v>
      </c>
      <c r="K1255" s="2">
        <v>340</v>
      </c>
      <c r="L1255" s="2">
        <v>340</v>
      </c>
      <c r="M1255" s="2">
        <v>340</v>
      </c>
      <c r="N1255" s="2">
        <v>340</v>
      </c>
      <c r="O1255" s="2">
        <v>340</v>
      </c>
      <c r="P1255" s="2" t="s">
        <v>1060</v>
      </c>
      <c r="Q1255" s="2" t="s">
        <v>997</v>
      </c>
      <c r="R1255" s="2" t="s">
        <v>1038</v>
      </c>
    </row>
    <row r="1256" spans="1:18">
      <c r="A1256" s="2" t="s">
        <v>1036</v>
      </c>
      <c r="B1256" s="2" t="s">
        <v>42</v>
      </c>
      <c r="C1256" s="2" t="s">
        <v>142</v>
      </c>
      <c r="D1256" s="2">
        <v>26.78</v>
      </c>
      <c r="F1256" s="2">
        <v>26.78</v>
      </c>
      <c r="H1256" s="2" t="str">
        <f t="shared" si="38"/>
        <v/>
      </c>
      <c r="J1256" s="2">
        <f t="shared" si="39"/>
        <v>0</v>
      </c>
      <c r="P1256" s="2" t="s">
        <v>1061</v>
      </c>
      <c r="Q1256" s="2" t="s">
        <v>997</v>
      </c>
      <c r="R1256" s="2" t="s">
        <v>1038</v>
      </c>
    </row>
    <row r="1257" spans="1:18">
      <c r="A1257" s="2" t="s">
        <v>1036</v>
      </c>
      <c r="B1257" s="2" t="s">
        <v>42</v>
      </c>
      <c r="C1257" s="2" t="s">
        <v>58</v>
      </c>
      <c r="D1257" s="2">
        <v>610</v>
      </c>
      <c r="F1257" s="2">
        <v>906</v>
      </c>
      <c r="G1257" s="2">
        <v>500</v>
      </c>
      <c r="H1257" s="2" t="str">
        <f t="shared" si="38"/>
        <v/>
      </c>
      <c r="J1257" s="2">
        <f t="shared" si="39"/>
        <v>500</v>
      </c>
      <c r="K1257" s="2">
        <v>500</v>
      </c>
      <c r="L1257" s="2">
        <v>500</v>
      </c>
      <c r="M1257" s="2">
        <v>500</v>
      </c>
      <c r="N1257" s="2">
        <v>500</v>
      </c>
      <c r="O1257" s="2">
        <v>500</v>
      </c>
      <c r="P1257" s="2" t="s">
        <v>1062</v>
      </c>
      <c r="Q1257" s="2" t="s">
        <v>997</v>
      </c>
      <c r="R1257" s="2" t="s">
        <v>1038</v>
      </c>
    </row>
    <row r="1258" spans="1:18">
      <c r="A1258" s="2" t="s">
        <v>1036</v>
      </c>
      <c r="B1258" s="2" t="s">
        <v>42</v>
      </c>
      <c r="C1258" s="2" t="s">
        <v>216</v>
      </c>
      <c r="D1258" s="2">
        <v>278.16000000000003</v>
      </c>
      <c r="E1258" s="2">
        <v>280</v>
      </c>
      <c r="F1258" s="2">
        <v>315.98</v>
      </c>
      <c r="G1258" s="2">
        <v>320</v>
      </c>
      <c r="H1258" s="2" t="str">
        <f t="shared" si="38"/>
        <v/>
      </c>
      <c r="J1258" s="2">
        <f t="shared" si="39"/>
        <v>320</v>
      </c>
      <c r="K1258" s="2">
        <v>320</v>
      </c>
      <c r="L1258" s="2">
        <v>320</v>
      </c>
      <c r="M1258" s="2">
        <v>320</v>
      </c>
      <c r="N1258" s="2">
        <v>320</v>
      </c>
      <c r="O1258" s="2">
        <v>230</v>
      </c>
      <c r="P1258" s="2" t="s">
        <v>1063</v>
      </c>
      <c r="Q1258" s="2" t="s">
        <v>997</v>
      </c>
      <c r="R1258" s="2" t="s">
        <v>1038</v>
      </c>
    </row>
    <row r="1259" spans="1:18">
      <c r="A1259" s="2" t="s">
        <v>1036</v>
      </c>
      <c r="B1259" s="2" t="s">
        <v>60</v>
      </c>
      <c r="C1259" s="2" t="s">
        <v>87</v>
      </c>
      <c r="D1259" s="2">
        <v>138031</v>
      </c>
      <c r="E1259" s="2">
        <v>148531</v>
      </c>
      <c r="F1259" s="2">
        <v>139316</v>
      </c>
      <c r="G1259" s="2">
        <v>146801</v>
      </c>
      <c r="H1259" s="2" t="str">
        <f t="shared" si="38"/>
        <v/>
      </c>
      <c r="J1259" s="2">
        <f t="shared" si="39"/>
        <v>146801</v>
      </c>
      <c r="K1259" s="2">
        <v>152098</v>
      </c>
      <c r="L1259" s="2">
        <v>154535</v>
      </c>
      <c r="M1259" s="2">
        <v>157689</v>
      </c>
      <c r="N1259" s="2">
        <v>160793</v>
      </c>
      <c r="O1259" s="2">
        <v>164000</v>
      </c>
      <c r="P1259" s="2" t="s">
        <v>1064</v>
      </c>
      <c r="Q1259" s="2" t="s">
        <v>997</v>
      </c>
      <c r="R1259" s="2" t="s">
        <v>1038</v>
      </c>
    </row>
    <row r="1260" spans="1:18">
      <c r="A1260" s="2" t="s">
        <v>1036</v>
      </c>
      <c r="B1260" s="2" t="s">
        <v>60</v>
      </c>
      <c r="C1260" s="2" t="s">
        <v>333</v>
      </c>
      <c r="D1260" s="2">
        <v>3212</v>
      </c>
      <c r="E1260" s="2">
        <v>3208</v>
      </c>
      <c r="F1260" s="2">
        <v>3207</v>
      </c>
      <c r="G1260" s="2">
        <v>3561</v>
      </c>
      <c r="H1260" s="2" t="str">
        <f t="shared" si="38"/>
        <v/>
      </c>
      <c r="J1260" s="2">
        <f t="shared" si="39"/>
        <v>3561</v>
      </c>
      <c r="K1260" s="2">
        <v>3561</v>
      </c>
      <c r="L1260" s="2">
        <v>3562</v>
      </c>
      <c r="M1260" s="2">
        <v>3483</v>
      </c>
      <c r="N1260" s="2">
        <v>2636</v>
      </c>
      <c r="O1260" s="2">
        <v>2472</v>
      </c>
      <c r="P1260" s="2" t="s">
        <v>1065</v>
      </c>
      <c r="Q1260" s="2" t="s">
        <v>997</v>
      </c>
      <c r="R1260" s="2" t="s">
        <v>1038</v>
      </c>
    </row>
    <row r="1261" spans="1:18">
      <c r="A1261" s="2" t="s">
        <v>1036</v>
      </c>
      <c r="B1261" s="2" t="s">
        <v>60</v>
      </c>
      <c r="C1261" s="2" t="s">
        <v>247</v>
      </c>
      <c r="D1261" s="2">
        <v>198.4</v>
      </c>
      <c r="F1261" s="2">
        <v>15.5</v>
      </c>
      <c r="H1261" s="2" t="str">
        <f t="shared" si="38"/>
        <v/>
      </c>
      <c r="J1261" s="2">
        <f t="shared" si="39"/>
        <v>0</v>
      </c>
      <c r="P1261" s="2" t="s">
        <v>250</v>
      </c>
      <c r="Q1261" s="2" t="s">
        <v>997</v>
      </c>
      <c r="R1261" s="2" t="s">
        <v>1038</v>
      </c>
    </row>
    <row r="1262" spans="1:18">
      <c r="A1262" s="2" t="s">
        <v>1036</v>
      </c>
      <c r="B1262" s="2" t="s">
        <v>63</v>
      </c>
      <c r="C1262" s="2" t="s">
        <v>1066</v>
      </c>
      <c r="D1262" s="2">
        <v>481413.01</v>
      </c>
      <c r="E1262" s="2">
        <v>481500</v>
      </c>
      <c r="F1262" s="2">
        <v>423462</v>
      </c>
      <c r="G1262" s="2">
        <v>481500</v>
      </c>
      <c r="H1262" s="2" t="str">
        <f t="shared" si="38"/>
        <v>W</v>
      </c>
      <c r="J1262" s="2">
        <f t="shared" si="39"/>
        <v>481500</v>
      </c>
      <c r="K1262" s="2">
        <v>481500</v>
      </c>
      <c r="L1262" s="2">
        <v>481500</v>
      </c>
      <c r="M1262" s="2">
        <v>481500</v>
      </c>
      <c r="N1262" s="2">
        <v>481500</v>
      </c>
      <c r="O1262" s="2">
        <v>481500</v>
      </c>
      <c r="P1262" s="2" t="s">
        <v>1067</v>
      </c>
      <c r="Q1262" s="2" t="s">
        <v>997</v>
      </c>
      <c r="R1262" s="2" t="s">
        <v>1038</v>
      </c>
    </row>
    <row r="1263" spans="1:18">
      <c r="A1263" s="2" t="s">
        <v>1036</v>
      </c>
      <c r="B1263" s="2" t="s">
        <v>63</v>
      </c>
      <c r="C1263" s="2" t="s">
        <v>157</v>
      </c>
      <c r="D1263" s="2">
        <v>17862.89</v>
      </c>
      <c r="E1263" s="2">
        <v>20000</v>
      </c>
      <c r="F1263" s="2">
        <v>22000</v>
      </c>
      <c r="G1263" s="2">
        <v>22000</v>
      </c>
      <c r="H1263" s="2" t="str">
        <f t="shared" si="38"/>
        <v/>
      </c>
      <c r="J1263" s="2">
        <f t="shared" si="39"/>
        <v>22000</v>
      </c>
      <c r="K1263" s="2">
        <v>22000</v>
      </c>
      <c r="L1263" s="2">
        <v>22000</v>
      </c>
      <c r="M1263" s="2">
        <v>22000</v>
      </c>
      <c r="N1263" s="2">
        <v>22000</v>
      </c>
      <c r="O1263" s="2">
        <v>22000</v>
      </c>
      <c r="P1263" s="2" t="s">
        <v>1068</v>
      </c>
      <c r="Q1263" s="2" t="s">
        <v>997</v>
      </c>
      <c r="R1263" s="2" t="s">
        <v>1038</v>
      </c>
    </row>
    <row r="1264" spans="1:18">
      <c r="A1264" s="2" t="s">
        <v>1036</v>
      </c>
      <c r="B1264" s="2" t="s">
        <v>1069</v>
      </c>
      <c r="C1264" s="2" t="s">
        <v>1070</v>
      </c>
      <c r="E1264" s="2">
        <v>150</v>
      </c>
      <c r="F1264" s="2">
        <v>89.48</v>
      </c>
      <c r="G1264" s="2">
        <v>150</v>
      </c>
      <c r="H1264" s="2" t="str">
        <f t="shared" si="38"/>
        <v/>
      </c>
      <c r="J1264" s="2">
        <f t="shared" si="39"/>
        <v>150</v>
      </c>
      <c r="K1264" s="2">
        <v>150</v>
      </c>
      <c r="L1264" s="2">
        <v>150</v>
      </c>
      <c r="M1264" s="2">
        <v>150</v>
      </c>
      <c r="N1264" s="2">
        <v>150</v>
      </c>
      <c r="O1264" s="2">
        <v>150</v>
      </c>
      <c r="P1264" s="2" t="s">
        <v>1071</v>
      </c>
      <c r="Q1264" s="2" t="s">
        <v>997</v>
      </c>
      <c r="R1264" s="2" t="s">
        <v>1038</v>
      </c>
    </row>
    <row r="1265" spans="1:18">
      <c r="A1265" s="2" t="s">
        <v>1036</v>
      </c>
      <c r="B1265" s="2" t="s">
        <v>1069</v>
      </c>
      <c r="C1265" s="2" t="s">
        <v>1072</v>
      </c>
      <c r="D1265" s="2">
        <v>8858.0300000000007</v>
      </c>
      <c r="E1265" s="2">
        <v>8700</v>
      </c>
      <c r="F1265" s="2">
        <v>3221.1</v>
      </c>
      <c r="G1265" s="2">
        <v>3250</v>
      </c>
      <c r="H1265" s="2" t="str">
        <f t="shared" si="38"/>
        <v/>
      </c>
      <c r="J1265" s="2">
        <f t="shared" si="39"/>
        <v>3250</v>
      </c>
      <c r="P1265" s="2" t="s">
        <v>1073</v>
      </c>
      <c r="Q1265" s="2" t="s">
        <v>997</v>
      </c>
      <c r="R1265" s="2" t="s">
        <v>1038</v>
      </c>
    </row>
    <row r="1266" spans="1:18">
      <c r="A1266" s="2" t="s">
        <v>1036</v>
      </c>
      <c r="B1266" s="2" t="s">
        <v>159</v>
      </c>
      <c r="C1266" s="2" t="s">
        <v>160</v>
      </c>
      <c r="D1266" s="2">
        <v>-4153.5</v>
      </c>
      <c r="H1266" s="2" t="str">
        <f t="shared" si="38"/>
        <v/>
      </c>
      <c r="J1266" s="2">
        <f t="shared" si="39"/>
        <v>0</v>
      </c>
      <c r="P1266" s="2" t="s">
        <v>1074</v>
      </c>
      <c r="Q1266" s="2" t="s">
        <v>997</v>
      </c>
      <c r="R1266" s="2" t="s">
        <v>1038</v>
      </c>
    </row>
    <row r="1267" spans="1:18">
      <c r="A1267" s="2" t="s">
        <v>1036</v>
      </c>
      <c r="B1267" s="2" t="s">
        <v>101</v>
      </c>
      <c r="C1267" s="2" t="s">
        <v>102</v>
      </c>
      <c r="D1267" s="2">
        <v>1890.93</v>
      </c>
      <c r="H1267" s="2" t="str">
        <f t="shared" si="38"/>
        <v/>
      </c>
      <c r="J1267" s="2">
        <f t="shared" si="39"/>
        <v>0</v>
      </c>
      <c r="P1267" s="2" t="s">
        <v>1075</v>
      </c>
      <c r="Q1267" s="2" t="s">
        <v>997</v>
      </c>
      <c r="R1267" s="2" t="s">
        <v>1038</v>
      </c>
    </row>
    <row r="1268" spans="1:18">
      <c r="A1268" s="2" t="s">
        <v>1036</v>
      </c>
      <c r="B1268" s="2" t="s">
        <v>66</v>
      </c>
      <c r="C1268" s="2" t="s">
        <v>1076</v>
      </c>
      <c r="D1268" s="2">
        <v>-111717.8</v>
      </c>
      <c r="H1268" s="2" t="str">
        <f t="shared" si="38"/>
        <v/>
      </c>
      <c r="J1268" s="2">
        <f t="shared" si="39"/>
        <v>0</v>
      </c>
      <c r="P1268" s="2" t="s">
        <v>1077</v>
      </c>
      <c r="Q1268" s="2" t="s">
        <v>997</v>
      </c>
      <c r="R1268" s="2" t="s">
        <v>1038</v>
      </c>
    </row>
    <row r="1269" spans="1:18">
      <c r="A1269" s="2" t="s">
        <v>1036</v>
      </c>
      <c r="B1269" s="2" t="s">
        <v>90</v>
      </c>
      <c r="C1269" s="2" t="s">
        <v>91</v>
      </c>
      <c r="D1269" s="2">
        <v>12002.96</v>
      </c>
      <c r="E1269" s="2">
        <v>4112</v>
      </c>
      <c r="G1269" s="2">
        <v>14661</v>
      </c>
      <c r="H1269" s="2" t="str">
        <f t="shared" si="38"/>
        <v/>
      </c>
      <c r="J1269" s="2">
        <f t="shared" si="39"/>
        <v>14661</v>
      </c>
      <c r="K1269" s="2">
        <v>14614</v>
      </c>
      <c r="L1269" s="2">
        <v>14629</v>
      </c>
      <c r="M1269" s="2">
        <v>14593</v>
      </c>
      <c r="N1269" s="2">
        <v>14567</v>
      </c>
      <c r="O1269" s="2">
        <v>14383</v>
      </c>
      <c r="P1269" s="2" t="s">
        <v>465</v>
      </c>
      <c r="Q1269" s="2" t="s">
        <v>997</v>
      </c>
      <c r="R1269" s="2" t="s">
        <v>1038</v>
      </c>
    </row>
    <row r="1270" spans="1:18">
      <c r="A1270" s="2" t="s">
        <v>1036</v>
      </c>
      <c r="B1270" s="2" t="s">
        <v>90</v>
      </c>
      <c r="C1270" s="2" t="s">
        <v>378</v>
      </c>
      <c r="D1270" s="2">
        <v>70761.36</v>
      </c>
      <c r="E1270" s="2">
        <v>80718</v>
      </c>
      <c r="G1270" s="2">
        <v>70761</v>
      </c>
      <c r="H1270" s="2" t="str">
        <f t="shared" si="38"/>
        <v/>
      </c>
      <c r="J1270" s="2">
        <f t="shared" si="39"/>
        <v>70761</v>
      </c>
      <c r="K1270" s="2">
        <v>70761</v>
      </c>
      <c r="L1270" s="2">
        <v>70761</v>
      </c>
      <c r="M1270" s="2">
        <v>70761</v>
      </c>
      <c r="N1270" s="2">
        <v>70761</v>
      </c>
      <c r="O1270" s="2">
        <v>70761</v>
      </c>
      <c r="Q1270" s="2" t="s">
        <v>997</v>
      </c>
      <c r="R1270" s="2" t="s">
        <v>1038</v>
      </c>
    </row>
    <row r="1271" spans="1:18">
      <c r="A1271" s="2" t="s">
        <v>1036</v>
      </c>
      <c r="B1271" s="2" t="s">
        <v>90</v>
      </c>
      <c r="C1271" s="2" t="s">
        <v>760</v>
      </c>
      <c r="D1271" s="2">
        <v>98722.47</v>
      </c>
      <c r="E1271" s="2">
        <v>95513</v>
      </c>
      <c r="G1271" s="2">
        <v>98723</v>
      </c>
      <c r="H1271" s="2" t="str">
        <f t="shared" si="38"/>
        <v/>
      </c>
      <c r="J1271" s="2">
        <f t="shared" si="39"/>
        <v>98723</v>
      </c>
      <c r="K1271" s="2">
        <v>98723</v>
      </c>
      <c r="L1271" s="2">
        <v>98723</v>
      </c>
      <c r="M1271" s="2">
        <v>98723</v>
      </c>
      <c r="N1271" s="2">
        <v>98723</v>
      </c>
      <c r="O1271" s="2">
        <v>98723</v>
      </c>
      <c r="P1271" s="2" t="s">
        <v>761</v>
      </c>
      <c r="Q1271" s="2" t="s">
        <v>997</v>
      </c>
      <c r="R1271" s="2" t="s">
        <v>1038</v>
      </c>
    </row>
    <row r="1272" spans="1:18">
      <c r="A1272" s="2" t="s">
        <v>1078</v>
      </c>
      <c r="B1272" s="2" t="s">
        <v>10</v>
      </c>
      <c r="C1272" s="2" t="s">
        <v>114</v>
      </c>
      <c r="D1272" s="2">
        <v>2254.46</v>
      </c>
      <c r="E1272" s="2">
        <v>-3500</v>
      </c>
      <c r="F1272" s="2">
        <v>142.80000000000001</v>
      </c>
      <c r="G1272" s="2">
        <v>-3500</v>
      </c>
      <c r="H1272" s="2" t="str">
        <f t="shared" si="38"/>
        <v/>
      </c>
      <c r="J1272" s="2">
        <f t="shared" si="39"/>
        <v>-3500</v>
      </c>
      <c r="K1272" s="2">
        <v>-3500</v>
      </c>
      <c r="L1272" s="2">
        <v>-3500</v>
      </c>
      <c r="M1272" s="2">
        <v>-3500</v>
      </c>
      <c r="N1272" s="2">
        <v>-3500</v>
      </c>
      <c r="O1272" s="2">
        <v>-3500</v>
      </c>
      <c r="P1272" s="2" t="s">
        <v>1079</v>
      </c>
      <c r="Q1272" s="2" t="s">
        <v>997</v>
      </c>
      <c r="R1272" s="2" t="s">
        <v>1038</v>
      </c>
    </row>
    <row r="1273" spans="1:18">
      <c r="A1273" s="2" t="s">
        <v>1078</v>
      </c>
      <c r="B1273" s="2" t="s">
        <v>69</v>
      </c>
      <c r="C1273" s="2" t="s">
        <v>436</v>
      </c>
      <c r="D1273" s="2">
        <v>-19</v>
      </c>
      <c r="E1273" s="2">
        <v>-19</v>
      </c>
      <c r="F1273" s="2">
        <v>-19</v>
      </c>
      <c r="G1273" s="2">
        <v>-19</v>
      </c>
      <c r="H1273" s="2" t="str">
        <f t="shared" si="38"/>
        <v/>
      </c>
      <c r="J1273" s="2">
        <f t="shared" si="39"/>
        <v>-19</v>
      </c>
      <c r="K1273" s="2">
        <v>-19</v>
      </c>
      <c r="L1273" s="2">
        <v>-19</v>
      </c>
      <c r="M1273" s="2">
        <v>-19</v>
      </c>
      <c r="N1273" s="2">
        <v>-19</v>
      </c>
      <c r="O1273" s="2">
        <v>-19</v>
      </c>
      <c r="P1273" s="2" t="s">
        <v>1080</v>
      </c>
      <c r="Q1273" s="2" t="s">
        <v>997</v>
      </c>
      <c r="R1273" s="2" t="s">
        <v>1038</v>
      </c>
    </row>
    <row r="1274" spans="1:18">
      <c r="A1274" s="2" t="s">
        <v>1078</v>
      </c>
      <c r="B1274" s="2" t="s">
        <v>18</v>
      </c>
      <c r="C1274" s="2" t="s">
        <v>19</v>
      </c>
      <c r="D1274" s="2">
        <v>567.22</v>
      </c>
      <c r="E1274" s="2">
        <v>821</v>
      </c>
      <c r="F1274" s="2">
        <v>785.17</v>
      </c>
      <c r="G1274" s="2">
        <v>831</v>
      </c>
      <c r="H1274" s="2" t="str">
        <f t="shared" si="38"/>
        <v/>
      </c>
      <c r="J1274" s="2">
        <f t="shared" si="39"/>
        <v>831</v>
      </c>
      <c r="K1274" s="2">
        <v>831</v>
      </c>
      <c r="L1274" s="2">
        <v>831</v>
      </c>
      <c r="M1274" s="2">
        <v>831</v>
      </c>
      <c r="N1274" s="2">
        <v>831</v>
      </c>
      <c r="O1274" s="2">
        <v>831</v>
      </c>
      <c r="P1274" s="2" t="s">
        <v>20</v>
      </c>
      <c r="Q1274" s="2" t="s">
        <v>997</v>
      </c>
      <c r="R1274" s="2" t="s">
        <v>1038</v>
      </c>
    </row>
    <row r="1275" spans="1:18">
      <c r="A1275" s="2" t="s">
        <v>1078</v>
      </c>
      <c r="B1275" s="2" t="s">
        <v>18</v>
      </c>
      <c r="C1275" s="2" t="s">
        <v>21</v>
      </c>
      <c r="D1275" s="2">
        <v>3.42</v>
      </c>
      <c r="E1275" s="2">
        <v>10</v>
      </c>
      <c r="F1275" s="2">
        <v>3.73</v>
      </c>
      <c r="G1275" s="2">
        <v>10</v>
      </c>
      <c r="H1275" s="2" t="str">
        <f t="shared" si="38"/>
        <v/>
      </c>
      <c r="J1275" s="2">
        <f t="shared" si="39"/>
        <v>10</v>
      </c>
      <c r="K1275" s="2">
        <v>10</v>
      </c>
      <c r="L1275" s="2">
        <v>10</v>
      </c>
      <c r="M1275" s="2">
        <v>10</v>
      </c>
      <c r="N1275" s="2">
        <v>10</v>
      </c>
      <c r="O1275" s="2">
        <v>10</v>
      </c>
      <c r="P1275" s="2" t="s">
        <v>22</v>
      </c>
      <c r="Q1275" s="2" t="s">
        <v>997</v>
      </c>
      <c r="R1275" s="2" t="s">
        <v>1038</v>
      </c>
    </row>
    <row r="1276" spans="1:18">
      <c r="A1276" s="2" t="s">
        <v>1078</v>
      </c>
      <c r="B1276" s="2" t="s">
        <v>18</v>
      </c>
      <c r="C1276" s="2" t="s">
        <v>23</v>
      </c>
      <c r="D1276" s="2">
        <v>24.78</v>
      </c>
      <c r="H1276" s="2" t="str">
        <f t="shared" si="38"/>
        <v/>
      </c>
      <c r="J1276" s="2">
        <f t="shared" si="39"/>
        <v>0</v>
      </c>
      <c r="P1276" s="2" t="s">
        <v>24</v>
      </c>
      <c r="Q1276" s="2" t="s">
        <v>997</v>
      </c>
      <c r="R1276" s="2" t="s">
        <v>1038</v>
      </c>
    </row>
    <row r="1277" spans="1:18">
      <c r="A1277" s="2" t="s">
        <v>1078</v>
      </c>
      <c r="B1277" s="2" t="s">
        <v>18</v>
      </c>
      <c r="C1277" s="2" t="s">
        <v>31</v>
      </c>
      <c r="D1277" s="2">
        <v>102.15</v>
      </c>
      <c r="E1277" s="2">
        <v>161</v>
      </c>
      <c r="F1277" s="2">
        <v>152.88</v>
      </c>
      <c r="G1277" s="2">
        <v>174</v>
      </c>
      <c r="H1277" s="2" t="str">
        <f t="shared" si="38"/>
        <v/>
      </c>
      <c r="J1277" s="2">
        <f t="shared" si="39"/>
        <v>174</v>
      </c>
      <c r="K1277" s="2">
        <v>174</v>
      </c>
      <c r="L1277" s="2">
        <v>174</v>
      </c>
      <c r="M1277" s="2">
        <v>174</v>
      </c>
      <c r="N1277" s="2">
        <v>174</v>
      </c>
      <c r="O1277" s="2">
        <v>174</v>
      </c>
      <c r="P1277" s="2" t="s">
        <v>20</v>
      </c>
      <c r="Q1277" s="2" t="s">
        <v>997</v>
      </c>
      <c r="R1277" s="2" t="s">
        <v>1038</v>
      </c>
    </row>
    <row r="1278" spans="1:18">
      <c r="A1278" s="2" t="s">
        <v>1078</v>
      </c>
      <c r="B1278" s="2" t="s">
        <v>36</v>
      </c>
      <c r="C1278" s="2" t="s">
        <v>41</v>
      </c>
      <c r="D1278" s="2">
        <v>62.05</v>
      </c>
      <c r="E1278" s="2">
        <v>68</v>
      </c>
      <c r="F1278" s="2">
        <v>65.12</v>
      </c>
      <c r="G1278" s="2">
        <v>67</v>
      </c>
      <c r="H1278" s="2" t="str">
        <f t="shared" si="38"/>
        <v/>
      </c>
      <c r="J1278" s="2">
        <f t="shared" si="39"/>
        <v>67</v>
      </c>
      <c r="K1278" s="2">
        <v>67</v>
      </c>
      <c r="L1278" s="2">
        <v>67</v>
      </c>
      <c r="M1278" s="2">
        <v>67</v>
      </c>
      <c r="N1278" s="2">
        <v>67</v>
      </c>
      <c r="O1278" s="2">
        <v>67</v>
      </c>
      <c r="P1278" s="2" t="s">
        <v>20</v>
      </c>
      <c r="Q1278" s="2" t="s">
        <v>997</v>
      </c>
      <c r="R1278" s="2" t="s">
        <v>1038</v>
      </c>
    </row>
    <row r="1279" spans="1:18">
      <c r="A1279" s="2" t="s">
        <v>1078</v>
      </c>
      <c r="B1279" s="2" t="s">
        <v>42</v>
      </c>
      <c r="C1279" s="2" t="s">
        <v>205</v>
      </c>
      <c r="E1279" s="2">
        <v>3500</v>
      </c>
      <c r="G1279" s="2">
        <v>3500</v>
      </c>
      <c r="H1279" s="2" t="str">
        <f t="shared" si="38"/>
        <v/>
      </c>
      <c r="J1279" s="2">
        <f t="shared" si="39"/>
        <v>3500</v>
      </c>
      <c r="K1279" s="2">
        <v>3500</v>
      </c>
      <c r="L1279" s="2">
        <v>3500</v>
      </c>
      <c r="M1279" s="2">
        <v>3500</v>
      </c>
      <c r="N1279" s="2">
        <v>3500</v>
      </c>
      <c r="O1279" s="2">
        <v>3500</v>
      </c>
      <c r="P1279" s="2" t="s">
        <v>1081</v>
      </c>
      <c r="Q1279" s="2" t="s">
        <v>997</v>
      </c>
      <c r="R1279" s="2" t="s">
        <v>1038</v>
      </c>
    </row>
    <row r="1280" spans="1:18">
      <c r="A1280" s="2" t="s">
        <v>1078</v>
      </c>
      <c r="B1280" s="2" t="s">
        <v>60</v>
      </c>
      <c r="C1280" s="2" t="s">
        <v>87</v>
      </c>
      <c r="D1280" s="2">
        <v>19</v>
      </c>
      <c r="E1280" s="2">
        <v>19</v>
      </c>
      <c r="F1280" s="2">
        <v>19</v>
      </c>
      <c r="G1280" s="2">
        <v>19</v>
      </c>
      <c r="H1280" s="2" t="str">
        <f t="shared" si="38"/>
        <v/>
      </c>
      <c r="J1280" s="2">
        <f t="shared" si="39"/>
        <v>19</v>
      </c>
      <c r="K1280" s="2">
        <v>19</v>
      </c>
      <c r="L1280" s="2">
        <v>19</v>
      </c>
      <c r="M1280" s="2">
        <v>19</v>
      </c>
      <c r="N1280" s="2">
        <v>19</v>
      </c>
      <c r="O1280" s="2">
        <v>19</v>
      </c>
      <c r="P1280" s="2" t="s">
        <v>1082</v>
      </c>
      <c r="Q1280" s="2" t="s">
        <v>997</v>
      </c>
      <c r="R1280" s="2" t="s">
        <v>1038</v>
      </c>
    </row>
    <row r="1281" spans="1:18">
      <c r="A1281" s="2" t="s">
        <v>1078</v>
      </c>
      <c r="B1281" s="2" t="s">
        <v>90</v>
      </c>
      <c r="C1281" s="2" t="s">
        <v>378</v>
      </c>
      <c r="D1281" s="2">
        <v>1078.32</v>
      </c>
      <c r="E1281" s="2">
        <v>1234</v>
      </c>
      <c r="G1281" s="2">
        <v>1078</v>
      </c>
      <c r="H1281" s="2" t="str">
        <f t="shared" si="38"/>
        <v/>
      </c>
      <c r="J1281" s="2">
        <f t="shared" si="39"/>
        <v>1078</v>
      </c>
      <c r="K1281" s="2">
        <v>1078</v>
      </c>
      <c r="L1281" s="2">
        <v>1078</v>
      </c>
      <c r="M1281" s="2">
        <v>1078</v>
      </c>
      <c r="N1281" s="2">
        <v>1078</v>
      </c>
      <c r="O1281" s="2">
        <v>1078</v>
      </c>
      <c r="Q1281" s="2" t="s">
        <v>997</v>
      </c>
      <c r="R1281" s="2" t="s">
        <v>1038</v>
      </c>
    </row>
    <row r="1282" spans="1:18">
      <c r="A1282" s="2" t="s">
        <v>1083</v>
      </c>
      <c r="B1282" s="2" t="s">
        <v>105</v>
      </c>
      <c r="C1282" s="2" t="s">
        <v>381</v>
      </c>
      <c r="D1282" s="2">
        <v>-79.83</v>
      </c>
      <c r="H1282" s="2" t="str">
        <f t="shared" si="38"/>
        <v/>
      </c>
      <c r="J1282" s="2">
        <f t="shared" si="39"/>
        <v>0</v>
      </c>
      <c r="Q1282" s="2" t="s">
        <v>997</v>
      </c>
      <c r="R1282" s="2" t="s">
        <v>1084</v>
      </c>
    </row>
    <row r="1283" spans="1:18">
      <c r="A1283" s="2" t="s">
        <v>1083</v>
      </c>
      <c r="B1283" s="2" t="s">
        <v>105</v>
      </c>
      <c r="C1283" s="2" t="s">
        <v>1085</v>
      </c>
      <c r="D1283" s="2">
        <v>-490351.55</v>
      </c>
      <c r="E1283" s="2">
        <v>-508600</v>
      </c>
      <c r="F1283" s="2">
        <v>-492076.7</v>
      </c>
      <c r="G1283" s="2">
        <v>-600800</v>
      </c>
      <c r="H1283" s="2" t="str">
        <f t="shared" ref="H1283:H1346" si="40">IF(ABS(G1283)&gt;5000,
      IF(ABS(F1283)&lt;&gt;0,
          IF(ABS((F1283-G1283)/G1283*100)&gt;10,"W",""),""),"")</f>
        <v>W</v>
      </c>
      <c r="J1283" s="2">
        <f t="shared" ref="J1283:J1346" si="41">G1283+I1283</f>
        <v>-600800</v>
      </c>
      <c r="K1283" s="2">
        <v>-600800</v>
      </c>
      <c r="L1283" s="2">
        <v>-600800</v>
      </c>
      <c r="M1283" s="2">
        <v>-600800</v>
      </c>
      <c r="N1283" s="2">
        <v>-600800</v>
      </c>
      <c r="O1283" s="2">
        <v>-600800</v>
      </c>
      <c r="P1283" s="2" t="s">
        <v>1086</v>
      </c>
      <c r="Q1283" s="2" t="s">
        <v>997</v>
      </c>
      <c r="R1283" s="2" t="s">
        <v>1084</v>
      </c>
    </row>
    <row r="1284" spans="1:18">
      <c r="A1284" s="2" t="s">
        <v>1083</v>
      </c>
      <c r="B1284" s="2" t="s">
        <v>105</v>
      </c>
      <c r="C1284" s="2" t="s">
        <v>1087</v>
      </c>
      <c r="D1284" s="2">
        <v>-154058.10999999999</v>
      </c>
      <c r="E1284" s="2">
        <v>-154000</v>
      </c>
      <c r="F1284" s="2">
        <v>-154245.17000000001</v>
      </c>
      <c r="G1284" s="2">
        <v>-154000</v>
      </c>
      <c r="H1284" s="2" t="str">
        <f t="shared" si="40"/>
        <v/>
      </c>
      <c r="J1284" s="2">
        <f t="shared" si="41"/>
        <v>-154000</v>
      </c>
      <c r="K1284" s="2">
        <v>-154000</v>
      </c>
      <c r="L1284" s="2">
        <v>-154000</v>
      </c>
      <c r="M1284" s="2">
        <v>-154000</v>
      </c>
      <c r="N1284" s="2">
        <v>-154000</v>
      </c>
      <c r="O1284" s="2">
        <v>-154000</v>
      </c>
      <c r="P1284" s="2" t="s">
        <v>1088</v>
      </c>
      <c r="Q1284" s="2" t="s">
        <v>997</v>
      </c>
      <c r="R1284" s="2" t="s">
        <v>1084</v>
      </c>
    </row>
    <row r="1285" spans="1:18">
      <c r="A1285" s="2" t="s">
        <v>1083</v>
      </c>
      <c r="B1285" s="2" t="s">
        <v>10</v>
      </c>
      <c r="C1285" s="2" t="s">
        <v>367</v>
      </c>
      <c r="D1285" s="2">
        <v>-514.5</v>
      </c>
      <c r="H1285" s="2" t="str">
        <f t="shared" si="40"/>
        <v/>
      </c>
      <c r="J1285" s="2">
        <f t="shared" si="41"/>
        <v>0</v>
      </c>
      <c r="P1285" s="2" t="s">
        <v>1089</v>
      </c>
      <c r="Q1285" s="2" t="s">
        <v>997</v>
      </c>
      <c r="R1285" s="2" t="s">
        <v>1084</v>
      </c>
    </row>
    <row r="1286" spans="1:18">
      <c r="A1286" s="2" t="s">
        <v>1083</v>
      </c>
      <c r="B1286" s="2" t="s">
        <v>10</v>
      </c>
      <c r="C1286" s="2" t="s">
        <v>108</v>
      </c>
      <c r="D1286" s="2">
        <v>-14559.72</v>
      </c>
      <c r="E1286" s="2">
        <v>-12000</v>
      </c>
      <c r="G1286" s="2">
        <v>-12000</v>
      </c>
      <c r="H1286" s="2" t="str">
        <f t="shared" si="40"/>
        <v/>
      </c>
      <c r="J1286" s="2">
        <f t="shared" si="41"/>
        <v>-12000</v>
      </c>
      <c r="K1286" s="2">
        <v>-12000</v>
      </c>
      <c r="L1286" s="2">
        <v>-12000</v>
      </c>
      <c r="M1286" s="2">
        <v>-12000</v>
      </c>
      <c r="N1286" s="2">
        <v>-12000</v>
      </c>
      <c r="O1286" s="2">
        <v>-12000</v>
      </c>
      <c r="P1286" s="2" t="s">
        <v>1090</v>
      </c>
      <c r="Q1286" s="2" t="s">
        <v>997</v>
      </c>
      <c r="R1286" s="2" t="s">
        <v>1084</v>
      </c>
    </row>
    <row r="1287" spans="1:18">
      <c r="A1287" s="2" t="s">
        <v>1083</v>
      </c>
      <c r="B1287" s="2" t="s">
        <v>10</v>
      </c>
      <c r="C1287" s="2" t="s">
        <v>112</v>
      </c>
      <c r="D1287" s="2">
        <v>-2924.62</v>
      </c>
      <c r="F1287" s="2">
        <v>-500</v>
      </c>
      <c r="H1287" s="2" t="str">
        <f t="shared" si="40"/>
        <v/>
      </c>
      <c r="J1287" s="2">
        <f t="shared" si="41"/>
        <v>0</v>
      </c>
      <c r="P1287" s="2" t="s">
        <v>1091</v>
      </c>
      <c r="Q1287" s="2" t="s">
        <v>997</v>
      </c>
      <c r="R1287" s="2" t="s">
        <v>1084</v>
      </c>
    </row>
    <row r="1288" spans="1:18">
      <c r="A1288" s="2" t="s">
        <v>1083</v>
      </c>
      <c r="B1288" s="2" t="s">
        <v>10</v>
      </c>
      <c r="C1288" s="2" t="s">
        <v>114</v>
      </c>
      <c r="D1288" s="2">
        <v>-1492.19</v>
      </c>
      <c r="F1288" s="2">
        <v>-4741.8500000000004</v>
      </c>
      <c r="H1288" s="2" t="str">
        <f t="shared" si="40"/>
        <v/>
      </c>
      <c r="J1288" s="2">
        <f t="shared" si="41"/>
        <v>0</v>
      </c>
      <c r="P1288" s="2" t="s">
        <v>1092</v>
      </c>
      <c r="Q1288" s="2" t="s">
        <v>997</v>
      </c>
      <c r="R1288" s="2" t="s">
        <v>1084</v>
      </c>
    </row>
    <row r="1289" spans="1:18">
      <c r="A1289" s="2" t="s">
        <v>1083</v>
      </c>
      <c r="B1289" s="2" t="s">
        <v>69</v>
      </c>
      <c r="C1289" s="2" t="s">
        <v>181</v>
      </c>
      <c r="D1289" s="2">
        <v>-1337</v>
      </c>
      <c r="E1289" s="2">
        <v>-1338</v>
      </c>
      <c r="F1289" s="2">
        <v>-1338</v>
      </c>
      <c r="G1289" s="2">
        <v>-1337</v>
      </c>
      <c r="H1289" s="2" t="str">
        <f t="shared" si="40"/>
        <v/>
      </c>
      <c r="J1289" s="2">
        <f t="shared" si="41"/>
        <v>-1337</v>
      </c>
      <c r="K1289" s="2">
        <v>-1338</v>
      </c>
      <c r="L1289" s="2">
        <v>-1337</v>
      </c>
      <c r="M1289" s="2">
        <v>-1338</v>
      </c>
      <c r="N1289" s="2">
        <v>-1337</v>
      </c>
      <c r="O1289" s="2">
        <v>-1338</v>
      </c>
      <c r="P1289" s="2" t="s">
        <v>1093</v>
      </c>
      <c r="Q1289" s="2" t="s">
        <v>997</v>
      </c>
      <c r="R1289" s="2" t="s">
        <v>1084</v>
      </c>
    </row>
    <row r="1290" spans="1:18">
      <c r="A1290" s="2" t="s">
        <v>1083</v>
      </c>
      <c r="B1290" s="2" t="s">
        <v>69</v>
      </c>
      <c r="C1290" s="2" t="s">
        <v>1047</v>
      </c>
      <c r="D1290" s="2">
        <v>-2814</v>
      </c>
      <c r="E1290" s="2">
        <v>-2814</v>
      </c>
      <c r="F1290" s="2">
        <v>-2815</v>
      </c>
      <c r="G1290" s="2">
        <v>-2813</v>
      </c>
      <c r="H1290" s="2" t="str">
        <f t="shared" si="40"/>
        <v/>
      </c>
      <c r="J1290" s="2">
        <f t="shared" si="41"/>
        <v>-2813</v>
      </c>
      <c r="K1290" s="2">
        <v>-2815</v>
      </c>
      <c r="L1290" s="2">
        <v>-2813</v>
      </c>
      <c r="M1290" s="2">
        <v>-2815</v>
      </c>
      <c r="N1290" s="2">
        <v>-2813</v>
      </c>
      <c r="O1290" s="2">
        <v>-2815</v>
      </c>
      <c r="P1290" s="2" t="s">
        <v>1048</v>
      </c>
      <c r="Q1290" s="2" t="s">
        <v>997</v>
      </c>
      <c r="R1290" s="2" t="s">
        <v>1084</v>
      </c>
    </row>
    <row r="1291" spans="1:18">
      <c r="A1291" s="2" t="s">
        <v>1083</v>
      </c>
      <c r="B1291" s="2" t="s">
        <v>69</v>
      </c>
      <c r="C1291" s="2" t="s">
        <v>1015</v>
      </c>
      <c r="E1291" s="2">
        <v>-65744</v>
      </c>
      <c r="G1291" s="2">
        <v>-38761</v>
      </c>
      <c r="H1291" s="2" t="str">
        <f t="shared" si="40"/>
        <v/>
      </c>
      <c r="J1291" s="2">
        <f t="shared" si="41"/>
        <v>-38761</v>
      </c>
      <c r="K1291" s="2">
        <v>-119261</v>
      </c>
      <c r="L1291" s="2">
        <v>-118019</v>
      </c>
      <c r="M1291" s="2">
        <v>-185274</v>
      </c>
      <c r="N1291" s="2">
        <v>-175425</v>
      </c>
      <c r="O1291" s="2">
        <v>-159394</v>
      </c>
      <c r="P1291" s="2" t="s">
        <v>1094</v>
      </c>
      <c r="Q1291" s="2" t="s">
        <v>997</v>
      </c>
      <c r="R1291" s="2" t="s">
        <v>1084</v>
      </c>
    </row>
    <row r="1292" spans="1:18">
      <c r="A1292" s="2" t="s">
        <v>1083</v>
      </c>
      <c r="B1292" s="2" t="s">
        <v>69</v>
      </c>
      <c r="C1292" s="2" t="s">
        <v>436</v>
      </c>
      <c r="D1292" s="2">
        <v>-1152</v>
      </c>
      <c r="E1292" s="2">
        <v>-950</v>
      </c>
      <c r="F1292" s="2">
        <v>-1233</v>
      </c>
      <c r="G1292" s="2">
        <v>-1225</v>
      </c>
      <c r="H1292" s="2" t="str">
        <f t="shared" si="40"/>
        <v/>
      </c>
      <c r="J1292" s="2">
        <f t="shared" si="41"/>
        <v>-1225</v>
      </c>
      <c r="K1292" s="2">
        <v>-1156</v>
      </c>
      <c r="L1292" s="2">
        <v>-1134</v>
      </c>
      <c r="M1292" s="2">
        <v>-1125</v>
      </c>
      <c r="N1292" s="2">
        <v>-1002</v>
      </c>
      <c r="O1292" s="2">
        <v>-825</v>
      </c>
      <c r="P1292" s="2" t="s">
        <v>1095</v>
      </c>
      <c r="Q1292" s="2" t="s">
        <v>997</v>
      </c>
      <c r="R1292" s="2" t="s">
        <v>1084</v>
      </c>
    </row>
    <row r="1293" spans="1:18">
      <c r="A1293" s="2" t="s">
        <v>1083</v>
      </c>
      <c r="B1293" s="2" t="s">
        <v>15</v>
      </c>
      <c r="C1293" s="2" t="s">
        <v>72</v>
      </c>
      <c r="D1293" s="2">
        <v>-600</v>
      </c>
      <c r="E1293" s="2">
        <v>-600</v>
      </c>
      <c r="F1293" s="2">
        <v>-1200</v>
      </c>
      <c r="G1293" s="2">
        <v>-1200</v>
      </c>
      <c r="H1293" s="2" t="str">
        <f t="shared" si="40"/>
        <v/>
      </c>
      <c r="J1293" s="2">
        <f t="shared" si="41"/>
        <v>-1200</v>
      </c>
      <c r="K1293" s="2">
        <v>-1200</v>
      </c>
      <c r="L1293" s="2">
        <v>-1200</v>
      </c>
      <c r="M1293" s="2">
        <v>-1200</v>
      </c>
      <c r="N1293" s="2">
        <v>-1200</v>
      </c>
      <c r="O1293" s="2">
        <v>-1200</v>
      </c>
      <c r="P1293" s="2" t="s">
        <v>1096</v>
      </c>
      <c r="Q1293" s="2" t="s">
        <v>997</v>
      </c>
      <c r="R1293" s="2" t="s">
        <v>1084</v>
      </c>
    </row>
    <row r="1294" spans="1:18">
      <c r="A1294" s="2" t="s">
        <v>1083</v>
      </c>
      <c r="B1294" s="2" t="s">
        <v>15</v>
      </c>
      <c r="C1294" s="2" t="s">
        <v>237</v>
      </c>
      <c r="E1294" s="2">
        <v>-36</v>
      </c>
      <c r="H1294" s="2" t="str">
        <f t="shared" si="40"/>
        <v/>
      </c>
      <c r="J1294" s="2">
        <f t="shared" si="41"/>
        <v>0</v>
      </c>
      <c r="Q1294" s="2" t="s">
        <v>997</v>
      </c>
      <c r="R1294" s="2" t="s">
        <v>1084</v>
      </c>
    </row>
    <row r="1295" spans="1:18">
      <c r="A1295" s="2" t="s">
        <v>1083</v>
      </c>
      <c r="B1295" s="2" t="s">
        <v>18</v>
      </c>
      <c r="C1295" s="2" t="s">
        <v>19</v>
      </c>
      <c r="D1295" s="2">
        <v>26799.759999999998</v>
      </c>
      <c r="E1295" s="2">
        <v>31799</v>
      </c>
      <c r="F1295" s="2">
        <v>35281.25</v>
      </c>
      <c r="G1295" s="2">
        <v>81905</v>
      </c>
      <c r="H1295" s="2" t="str">
        <f t="shared" si="40"/>
        <v>W</v>
      </c>
      <c r="J1295" s="2">
        <f t="shared" si="41"/>
        <v>81905</v>
      </c>
      <c r="K1295" s="2">
        <v>81905</v>
      </c>
      <c r="L1295" s="2">
        <v>81906</v>
      </c>
      <c r="M1295" s="2">
        <v>81905</v>
      </c>
      <c r="N1295" s="2">
        <v>81905</v>
      </c>
      <c r="O1295" s="2">
        <v>81905</v>
      </c>
      <c r="P1295" s="2" t="s">
        <v>20</v>
      </c>
      <c r="Q1295" s="2" t="s">
        <v>997</v>
      </c>
      <c r="R1295" s="2" t="s">
        <v>1084</v>
      </c>
    </row>
    <row r="1296" spans="1:18">
      <c r="A1296" s="2" t="s">
        <v>1083</v>
      </c>
      <c r="B1296" s="2" t="s">
        <v>18</v>
      </c>
      <c r="C1296" s="2" t="s">
        <v>21</v>
      </c>
      <c r="D1296" s="2">
        <v>132</v>
      </c>
      <c r="E1296" s="2">
        <v>350</v>
      </c>
      <c r="F1296" s="2">
        <v>147.16999999999999</v>
      </c>
      <c r="G1296" s="2">
        <v>350</v>
      </c>
      <c r="H1296" s="2" t="str">
        <f t="shared" si="40"/>
        <v/>
      </c>
      <c r="J1296" s="2">
        <f t="shared" si="41"/>
        <v>350</v>
      </c>
      <c r="K1296" s="2">
        <v>350</v>
      </c>
      <c r="L1296" s="2">
        <v>350</v>
      </c>
      <c r="M1296" s="2">
        <v>350</v>
      </c>
      <c r="N1296" s="2">
        <v>350</v>
      </c>
      <c r="O1296" s="2">
        <v>350</v>
      </c>
      <c r="P1296" s="2" t="s">
        <v>22</v>
      </c>
      <c r="Q1296" s="2" t="s">
        <v>997</v>
      </c>
      <c r="R1296" s="2" t="s">
        <v>1084</v>
      </c>
    </row>
    <row r="1297" spans="1:18">
      <c r="A1297" s="2" t="s">
        <v>1083</v>
      </c>
      <c r="B1297" s="2" t="s">
        <v>18</v>
      </c>
      <c r="C1297" s="2" t="s">
        <v>23</v>
      </c>
      <c r="D1297" s="2">
        <v>1198.43</v>
      </c>
      <c r="H1297" s="2" t="str">
        <f t="shared" si="40"/>
        <v/>
      </c>
      <c r="J1297" s="2">
        <f t="shared" si="41"/>
        <v>0</v>
      </c>
      <c r="P1297" s="2" t="s">
        <v>24</v>
      </c>
      <c r="Q1297" s="2" t="s">
        <v>997</v>
      </c>
      <c r="R1297" s="2" t="s">
        <v>1084</v>
      </c>
    </row>
    <row r="1298" spans="1:18">
      <c r="A1298" s="2" t="s">
        <v>1083</v>
      </c>
      <c r="B1298" s="2" t="s">
        <v>18</v>
      </c>
      <c r="C1298" s="2" t="s">
        <v>27</v>
      </c>
      <c r="D1298" s="2">
        <v>2733.16</v>
      </c>
      <c r="E1298" s="2">
        <v>5484</v>
      </c>
      <c r="F1298" s="2">
        <v>5793.12</v>
      </c>
      <c r="G1298" s="2">
        <v>5640</v>
      </c>
      <c r="H1298" s="2" t="str">
        <f t="shared" si="40"/>
        <v/>
      </c>
      <c r="J1298" s="2">
        <f t="shared" si="41"/>
        <v>5640</v>
      </c>
      <c r="K1298" s="2">
        <v>5640</v>
      </c>
      <c r="L1298" s="2">
        <v>5640</v>
      </c>
      <c r="M1298" s="2">
        <v>5640</v>
      </c>
      <c r="N1298" s="2">
        <v>5640</v>
      </c>
      <c r="O1298" s="2">
        <v>5640</v>
      </c>
      <c r="P1298" s="2" t="s">
        <v>20</v>
      </c>
      <c r="Q1298" s="2" t="s">
        <v>997</v>
      </c>
      <c r="R1298" s="2" t="s">
        <v>1084</v>
      </c>
    </row>
    <row r="1299" spans="1:18">
      <c r="A1299" s="2" t="s">
        <v>1083</v>
      </c>
      <c r="B1299" s="2" t="s">
        <v>18</v>
      </c>
      <c r="C1299" s="2" t="s">
        <v>29</v>
      </c>
      <c r="D1299" s="2">
        <v>662.83</v>
      </c>
      <c r="H1299" s="2" t="str">
        <f t="shared" si="40"/>
        <v/>
      </c>
      <c r="J1299" s="2">
        <f t="shared" si="41"/>
        <v>0</v>
      </c>
      <c r="P1299" s="2" t="s">
        <v>24</v>
      </c>
      <c r="Q1299" s="2" t="s">
        <v>997</v>
      </c>
      <c r="R1299" s="2" t="s">
        <v>1084</v>
      </c>
    </row>
    <row r="1300" spans="1:18">
      <c r="A1300" s="2" t="s">
        <v>1083</v>
      </c>
      <c r="B1300" s="2" t="s">
        <v>18</v>
      </c>
      <c r="C1300" s="2" t="s">
        <v>31</v>
      </c>
      <c r="D1300" s="2">
        <v>5255.4</v>
      </c>
      <c r="E1300" s="2">
        <v>6592</v>
      </c>
      <c r="F1300" s="2">
        <v>7168.11</v>
      </c>
      <c r="G1300" s="2">
        <v>17578</v>
      </c>
      <c r="H1300" s="2" t="str">
        <f t="shared" si="40"/>
        <v>W</v>
      </c>
      <c r="J1300" s="2">
        <f t="shared" si="41"/>
        <v>17578</v>
      </c>
      <c r="K1300" s="2">
        <v>17578</v>
      </c>
      <c r="L1300" s="2">
        <v>17578</v>
      </c>
      <c r="M1300" s="2">
        <v>17578</v>
      </c>
      <c r="N1300" s="2">
        <v>17578</v>
      </c>
      <c r="O1300" s="2">
        <v>17578</v>
      </c>
      <c r="P1300" s="2" t="s">
        <v>20</v>
      </c>
      <c r="Q1300" s="2" t="s">
        <v>997</v>
      </c>
      <c r="R1300" s="2" t="s">
        <v>1084</v>
      </c>
    </row>
    <row r="1301" spans="1:18">
      <c r="A1301" s="2" t="s">
        <v>1083</v>
      </c>
      <c r="B1301" s="2" t="s">
        <v>18</v>
      </c>
      <c r="C1301" s="2" t="s">
        <v>294</v>
      </c>
      <c r="F1301" s="2">
        <v>13.99</v>
      </c>
      <c r="H1301" s="2" t="str">
        <f t="shared" si="40"/>
        <v/>
      </c>
      <c r="J1301" s="2">
        <f t="shared" si="41"/>
        <v>0</v>
      </c>
      <c r="Q1301" s="2" t="s">
        <v>997</v>
      </c>
      <c r="R1301" s="2" t="s">
        <v>1084</v>
      </c>
    </row>
    <row r="1302" spans="1:18">
      <c r="A1302" s="2" t="s">
        <v>1083</v>
      </c>
      <c r="B1302" s="2" t="s">
        <v>36</v>
      </c>
      <c r="C1302" s="2" t="s">
        <v>41</v>
      </c>
      <c r="D1302" s="2">
        <v>2281.5300000000002</v>
      </c>
      <c r="E1302" s="2">
        <v>2610</v>
      </c>
      <c r="F1302" s="2">
        <v>2860.89</v>
      </c>
      <c r="G1302" s="2">
        <v>6360</v>
      </c>
      <c r="H1302" s="2" t="str">
        <f t="shared" si="40"/>
        <v>W</v>
      </c>
      <c r="J1302" s="2">
        <f t="shared" si="41"/>
        <v>6360</v>
      </c>
      <c r="K1302" s="2">
        <v>6360</v>
      </c>
      <c r="L1302" s="2">
        <v>6360</v>
      </c>
      <c r="M1302" s="2">
        <v>6360</v>
      </c>
      <c r="N1302" s="2">
        <v>6360</v>
      </c>
      <c r="O1302" s="2">
        <v>6360</v>
      </c>
      <c r="P1302" s="2" t="s">
        <v>20</v>
      </c>
      <c r="Q1302" s="2" t="s">
        <v>997</v>
      </c>
      <c r="R1302" s="2" t="s">
        <v>1084</v>
      </c>
    </row>
    <row r="1303" spans="1:18">
      <c r="A1303" s="2" t="s">
        <v>1083</v>
      </c>
      <c r="B1303" s="2" t="s">
        <v>42</v>
      </c>
      <c r="C1303" s="2" t="s">
        <v>43</v>
      </c>
      <c r="D1303" s="2">
        <v>137.99</v>
      </c>
      <c r="E1303" s="2">
        <v>150</v>
      </c>
      <c r="F1303" s="2">
        <v>135.25</v>
      </c>
      <c r="G1303" s="2">
        <v>150</v>
      </c>
      <c r="H1303" s="2" t="str">
        <f t="shared" si="40"/>
        <v/>
      </c>
      <c r="J1303" s="2">
        <f t="shared" si="41"/>
        <v>150</v>
      </c>
      <c r="K1303" s="2">
        <v>150</v>
      </c>
      <c r="L1303" s="2">
        <v>150</v>
      </c>
      <c r="M1303" s="2">
        <v>150</v>
      </c>
      <c r="N1303" s="2">
        <v>150</v>
      </c>
      <c r="O1303" s="2">
        <v>150</v>
      </c>
      <c r="P1303" s="2" t="s">
        <v>1097</v>
      </c>
      <c r="Q1303" s="2" t="s">
        <v>997</v>
      </c>
      <c r="R1303" s="2" t="s">
        <v>1084</v>
      </c>
    </row>
    <row r="1304" spans="1:18">
      <c r="A1304" s="2" t="s">
        <v>1083</v>
      </c>
      <c r="B1304" s="2" t="s">
        <v>42</v>
      </c>
      <c r="C1304" s="2" t="s">
        <v>186</v>
      </c>
      <c r="D1304" s="2">
        <v>30638.89</v>
      </c>
      <c r="E1304" s="2">
        <v>55000</v>
      </c>
      <c r="F1304" s="2">
        <v>37001.480000000003</v>
      </c>
      <c r="G1304" s="2">
        <v>38000</v>
      </c>
      <c r="H1304" s="2" t="str">
        <f t="shared" si="40"/>
        <v/>
      </c>
      <c r="J1304" s="2">
        <f t="shared" si="41"/>
        <v>38000</v>
      </c>
      <c r="K1304" s="2">
        <v>38000</v>
      </c>
      <c r="L1304" s="2">
        <v>38000</v>
      </c>
      <c r="M1304" s="2">
        <v>38000</v>
      </c>
      <c r="N1304" s="2">
        <v>38000</v>
      </c>
      <c r="O1304" s="2">
        <v>38000</v>
      </c>
      <c r="P1304" s="2" t="s">
        <v>1098</v>
      </c>
      <c r="Q1304" s="2" t="s">
        <v>997</v>
      </c>
      <c r="R1304" s="2" t="s">
        <v>1084</v>
      </c>
    </row>
    <row r="1305" spans="1:18">
      <c r="A1305" s="2" t="s">
        <v>1083</v>
      </c>
      <c r="B1305" s="2" t="s">
        <v>42</v>
      </c>
      <c r="C1305" s="2" t="s">
        <v>300</v>
      </c>
      <c r="D1305" s="2">
        <v>1591.09</v>
      </c>
      <c r="E1305" s="2">
        <v>2500</v>
      </c>
      <c r="F1305" s="2">
        <v>1562.37</v>
      </c>
      <c r="G1305" s="2">
        <v>2000</v>
      </c>
      <c r="H1305" s="2" t="str">
        <f t="shared" si="40"/>
        <v/>
      </c>
      <c r="J1305" s="2">
        <f t="shared" si="41"/>
        <v>2000</v>
      </c>
      <c r="K1305" s="2">
        <v>2000</v>
      </c>
      <c r="L1305" s="2">
        <v>2000</v>
      </c>
      <c r="M1305" s="2">
        <v>2000</v>
      </c>
      <c r="N1305" s="2">
        <v>2000</v>
      </c>
      <c r="O1305" s="2">
        <v>2000</v>
      </c>
      <c r="P1305" s="2" t="s">
        <v>1099</v>
      </c>
      <c r="Q1305" s="2" t="s">
        <v>997</v>
      </c>
      <c r="R1305" s="2" t="s">
        <v>1084</v>
      </c>
    </row>
    <row r="1306" spans="1:18">
      <c r="A1306" s="2" t="s">
        <v>1083</v>
      </c>
      <c r="B1306" s="2" t="s">
        <v>42</v>
      </c>
      <c r="C1306" s="2" t="s">
        <v>193</v>
      </c>
      <c r="F1306" s="2">
        <v>456.71</v>
      </c>
      <c r="H1306" s="2" t="str">
        <f t="shared" si="40"/>
        <v/>
      </c>
      <c r="J1306" s="2">
        <f t="shared" si="41"/>
        <v>0</v>
      </c>
      <c r="P1306" s="2" t="s">
        <v>1100</v>
      </c>
      <c r="Q1306" s="2" t="s">
        <v>997</v>
      </c>
      <c r="R1306" s="2" t="s">
        <v>1084</v>
      </c>
    </row>
    <row r="1307" spans="1:18">
      <c r="A1307" s="2" t="s">
        <v>1083</v>
      </c>
      <c r="B1307" s="2" t="s">
        <v>42</v>
      </c>
      <c r="C1307" s="2" t="s">
        <v>195</v>
      </c>
      <c r="D1307" s="2">
        <v>74.25</v>
      </c>
      <c r="H1307" s="2" t="str">
        <f t="shared" si="40"/>
        <v/>
      </c>
      <c r="J1307" s="2">
        <f t="shared" si="41"/>
        <v>0</v>
      </c>
      <c r="P1307" s="2" t="s">
        <v>1101</v>
      </c>
      <c r="Q1307" s="2" t="s">
        <v>997</v>
      </c>
      <c r="R1307" s="2" t="s">
        <v>1084</v>
      </c>
    </row>
    <row r="1308" spans="1:18">
      <c r="A1308" s="2" t="s">
        <v>1083</v>
      </c>
      <c r="B1308" s="2" t="s">
        <v>42</v>
      </c>
      <c r="C1308" s="2" t="s">
        <v>625</v>
      </c>
      <c r="D1308" s="2">
        <v>2078.67</v>
      </c>
      <c r="F1308" s="2">
        <v>2247.98</v>
      </c>
      <c r="H1308" s="2" t="str">
        <f t="shared" si="40"/>
        <v/>
      </c>
      <c r="J1308" s="2">
        <f t="shared" si="41"/>
        <v>0</v>
      </c>
      <c r="P1308" s="2" t="s">
        <v>1102</v>
      </c>
      <c r="Q1308" s="2" t="s">
        <v>997</v>
      </c>
      <c r="R1308" s="2" t="s">
        <v>1084</v>
      </c>
    </row>
    <row r="1309" spans="1:18">
      <c r="A1309" s="2" t="s">
        <v>1083</v>
      </c>
      <c r="B1309" s="2" t="s">
        <v>42</v>
      </c>
      <c r="C1309" s="2" t="s">
        <v>45</v>
      </c>
      <c r="D1309" s="2">
        <v>11973.73</v>
      </c>
      <c r="E1309" s="2">
        <v>30000</v>
      </c>
      <c r="F1309" s="2">
        <v>24864.2</v>
      </c>
      <c r="G1309" s="2">
        <v>25000</v>
      </c>
      <c r="H1309" s="2" t="str">
        <f t="shared" si="40"/>
        <v/>
      </c>
      <c r="J1309" s="2">
        <f t="shared" si="41"/>
        <v>25000</v>
      </c>
      <c r="K1309" s="2">
        <v>25000</v>
      </c>
      <c r="L1309" s="2">
        <v>25000</v>
      </c>
      <c r="M1309" s="2">
        <v>25000</v>
      </c>
      <c r="N1309" s="2">
        <v>25000</v>
      </c>
      <c r="O1309" s="2">
        <v>25000</v>
      </c>
      <c r="P1309" s="2" t="s">
        <v>1103</v>
      </c>
      <c r="Q1309" s="2" t="s">
        <v>997</v>
      </c>
      <c r="R1309" s="2" t="s">
        <v>1084</v>
      </c>
    </row>
    <row r="1310" spans="1:18">
      <c r="A1310" s="2" t="s">
        <v>1083</v>
      </c>
      <c r="B1310" s="2" t="s">
        <v>42</v>
      </c>
      <c r="C1310" s="2" t="s">
        <v>308</v>
      </c>
      <c r="D1310" s="2">
        <v>233.52</v>
      </c>
      <c r="E1310" s="2">
        <v>200</v>
      </c>
      <c r="F1310" s="2">
        <v>313.69</v>
      </c>
      <c r="G1310" s="2">
        <v>350</v>
      </c>
      <c r="H1310" s="2" t="str">
        <f t="shared" si="40"/>
        <v/>
      </c>
      <c r="J1310" s="2">
        <f t="shared" si="41"/>
        <v>350</v>
      </c>
      <c r="K1310" s="2">
        <v>350</v>
      </c>
      <c r="L1310" s="2">
        <v>350</v>
      </c>
      <c r="M1310" s="2">
        <v>350</v>
      </c>
      <c r="N1310" s="2">
        <v>350</v>
      </c>
      <c r="O1310" s="2">
        <v>350</v>
      </c>
      <c r="P1310" s="2" t="s">
        <v>1104</v>
      </c>
      <c r="Q1310" s="2" t="s">
        <v>997</v>
      </c>
      <c r="R1310" s="2" t="s">
        <v>1084</v>
      </c>
    </row>
    <row r="1311" spans="1:18">
      <c r="A1311" s="2" t="s">
        <v>1083</v>
      </c>
      <c r="B1311" s="2" t="s">
        <v>42</v>
      </c>
      <c r="C1311" s="2" t="s">
        <v>198</v>
      </c>
      <c r="D1311" s="2">
        <v>14.99</v>
      </c>
      <c r="H1311" s="2" t="str">
        <f t="shared" si="40"/>
        <v/>
      </c>
      <c r="J1311" s="2">
        <f t="shared" si="41"/>
        <v>0</v>
      </c>
      <c r="Q1311" s="2" t="s">
        <v>997</v>
      </c>
      <c r="R1311" s="2" t="s">
        <v>1084</v>
      </c>
    </row>
    <row r="1312" spans="1:18">
      <c r="A1312" s="2" t="s">
        <v>1083</v>
      </c>
      <c r="B1312" s="2" t="s">
        <v>42</v>
      </c>
      <c r="C1312" s="2" t="s">
        <v>97</v>
      </c>
      <c r="D1312" s="2">
        <v>126.6</v>
      </c>
      <c r="F1312" s="2">
        <v>213.91</v>
      </c>
      <c r="H1312" s="2" t="str">
        <f t="shared" si="40"/>
        <v/>
      </c>
      <c r="J1312" s="2">
        <f t="shared" si="41"/>
        <v>0</v>
      </c>
      <c r="P1312" s="2" t="s">
        <v>1105</v>
      </c>
      <c r="Q1312" s="2" t="s">
        <v>997</v>
      </c>
      <c r="R1312" s="2" t="s">
        <v>1084</v>
      </c>
    </row>
    <row r="1313" spans="1:18">
      <c r="A1313" s="2" t="s">
        <v>1083</v>
      </c>
      <c r="B1313" s="2" t="s">
        <v>42</v>
      </c>
      <c r="C1313" s="2" t="s">
        <v>312</v>
      </c>
      <c r="D1313" s="2">
        <v>13098.1</v>
      </c>
      <c r="E1313" s="2">
        <v>8000</v>
      </c>
      <c r="F1313" s="2">
        <v>5470.26</v>
      </c>
      <c r="G1313" s="2">
        <v>7000</v>
      </c>
      <c r="H1313" s="2" t="str">
        <f t="shared" si="40"/>
        <v>W</v>
      </c>
      <c r="J1313" s="2">
        <f t="shared" si="41"/>
        <v>7000</v>
      </c>
      <c r="K1313" s="2">
        <v>8000</v>
      </c>
      <c r="L1313" s="2">
        <v>7000</v>
      </c>
      <c r="M1313" s="2">
        <v>8000</v>
      </c>
      <c r="N1313" s="2">
        <v>7000</v>
      </c>
      <c r="O1313" s="2">
        <v>8000</v>
      </c>
      <c r="P1313" s="2" t="s">
        <v>1106</v>
      </c>
      <c r="Q1313" s="2" t="s">
        <v>997</v>
      </c>
      <c r="R1313" s="2" t="s">
        <v>1084</v>
      </c>
    </row>
    <row r="1314" spans="1:18">
      <c r="A1314" s="2" t="s">
        <v>1083</v>
      </c>
      <c r="B1314" s="2" t="s">
        <v>42</v>
      </c>
      <c r="C1314" s="2" t="s">
        <v>728</v>
      </c>
      <c r="D1314" s="2">
        <v>596</v>
      </c>
      <c r="E1314" s="2">
        <v>1500</v>
      </c>
      <c r="G1314" s="2">
        <v>1500</v>
      </c>
      <c r="H1314" s="2" t="str">
        <f t="shared" si="40"/>
        <v/>
      </c>
      <c r="J1314" s="2">
        <f t="shared" si="41"/>
        <v>1500</v>
      </c>
      <c r="K1314" s="2">
        <v>1500</v>
      </c>
      <c r="L1314" s="2">
        <v>1500</v>
      </c>
      <c r="M1314" s="2">
        <v>1500</v>
      </c>
      <c r="N1314" s="2">
        <v>1500</v>
      </c>
      <c r="O1314" s="2">
        <v>1500</v>
      </c>
      <c r="P1314" s="2" t="s">
        <v>1107</v>
      </c>
      <c r="Q1314" s="2" t="s">
        <v>997</v>
      </c>
      <c r="R1314" s="2" t="s">
        <v>1084</v>
      </c>
    </row>
    <row r="1315" spans="1:18">
      <c r="A1315" s="2" t="s">
        <v>1083</v>
      </c>
      <c r="B1315" s="2" t="s">
        <v>42</v>
      </c>
      <c r="C1315" s="2" t="s">
        <v>203</v>
      </c>
      <c r="D1315" s="2">
        <v>794.61</v>
      </c>
      <c r="H1315" s="2" t="str">
        <f t="shared" si="40"/>
        <v/>
      </c>
      <c r="J1315" s="2">
        <f t="shared" si="41"/>
        <v>0</v>
      </c>
      <c r="P1315" s="2" t="s">
        <v>1108</v>
      </c>
      <c r="Q1315" s="2" t="s">
        <v>997</v>
      </c>
      <c r="R1315" s="2" t="s">
        <v>1084</v>
      </c>
    </row>
    <row r="1316" spans="1:18">
      <c r="A1316" s="2" t="s">
        <v>1083</v>
      </c>
      <c r="B1316" s="2" t="s">
        <v>42</v>
      </c>
      <c r="C1316" s="2" t="s">
        <v>316</v>
      </c>
      <c r="D1316" s="2">
        <v>1209.73</v>
      </c>
      <c r="H1316" s="2" t="str">
        <f t="shared" si="40"/>
        <v/>
      </c>
      <c r="J1316" s="2">
        <f t="shared" si="41"/>
        <v>0</v>
      </c>
      <c r="P1316" s="2" t="s">
        <v>1109</v>
      </c>
      <c r="Q1316" s="2" t="s">
        <v>997</v>
      </c>
      <c r="R1316" s="2" t="s">
        <v>1084</v>
      </c>
    </row>
    <row r="1317" spans="1:18">
      <c r="A1317" s="2" t="s">
        <v>1083</v>
      </c>
      <c r="B1317" s="2" t="s">
        <v>42</v>
      </c>
      <c r="C1317" s="2" t="s">
        <v>318</v>
      </c>
      <c r="D1317" s="2">
        <v>2493.0300000000002</v>
      </c>
      <c r="E1317" s="2">
        <v>500</v>
      </c>
      <c r="F1317" s="2">
        <v>1758.43</v>
      </c>
      <c r="G1317" s="2">
        <v>5500</v>
      </c>
      <c r="H1317" s="2" t="str">
        <f t="shared" si="40"/>
        <v>W</v>
      </c>
      <c r="J1317" s="2">
        <f t="shared" si="41"/>
        <v>5500</v>
      </c>
      <c r="K1317" s="2">
        <v>500</v>
      </c>
      <c r="L1317" s="2">
        <v>500</v>
      </c>
      <c r="M1317" s="2">
        <v>500</v>
      </c>
      <c r="N1317" s="2">
        <v>500</v>
      </c>
      <c r="O1317" s="2">
        <v>500</v>
      </c>
      <c r="P1317" s="2" t="s">
        <v>1110</v>
      </c>
      <c r="Q1317" s="2" t="s">
        <v>997</v>
      </c>
      <c r="R1317" s="2" t="s">
        <v>1084</v>
      </c>
    </row>
    <row r="1318" spans="1:18">
      <c r="A1318" s="2" t="s">
        <v>1083</v>
      </c>
      <c r="B1318" s="2" t="s">
        <v>42</v>
      </c>
      <c r="C1318" s="2" t="s">
        <v>205</v>
      </c>
      <c r="D1318" s="2">
        <v>81310.69</v>
      </c>
      <c r="E1318" s="2">
        <v>143000</v>
      </c>
      <c r="F1318" s="2">
        <v>75182.84</v>
      </c>
      <c r="G1318" s="2">
        <v>168000</v>
      </c>
      <c r="H1318" s="2" t="str">
        <f t="shared" si="40"/>
        <v>W</v>
      </c>
      <c r="J1318" s="2">
        <f t="shared" si="41"/>
        <v>168000</v>
      </c>
      <c r="K1318" s="2">
        <v>143150</v>
      </c>
      <c r="L1318" s="2">
        <v>118150</v>
      </c>
      <c r="M1318" s="2">
        <v>173150</v>
      </c>
      <c r="N1318" s="2">
        <v>143150</v>
      </c>
      <c r="O1318" s="2">
        <v>118150</v>
      </c>
      <c r="P1318" s="2" t="s">
        <v>1111</v>
      </c>
      <c r="Q1318" s="2" t="s">
        <v>997</v>
      </c>
      <c r="R1318" s="2" t="s">
        <v>1084</v>
      </c>
    </row>
    <row r="1319" spans="1:18">
      <c r="A1319" s="2" t="s">
        <v>1083</v>
      </c>
      <c r="B1319" s="2" t="s">
        <v>42</v>
      </c>
      <c r="C1319" s="2" t="s">
        <v>124</v>
      </c>
      <c r="D1319" s="2">
        <v>3942.46</v>
      </c>
      <c r="E1319" s="2">
        <v>7000</v>
      </c>
      <c r="F1319" s="2">
        <v>7862.9</v>
      </c>
      <c r="G1319" s="2">
        <v>4200</v>
      </c>
      <c r="H1319" s="2" t="str">
        <f t="shared" si="40"/>
        <v/>
      </c>
      <c r="J1319" s="2">
        <f t="shared" si="41"/>
        <v>4200</v>
      </c>
      <c r="K1319" s="2">
        <v>4200</v>
      </c>
      <c r="L1319" s="2">
        <v>4200</v>
      </c>
      <c r="M1319" s="2">
        <v>4200</v>
      </c>
      <c r="N1319" s="2">
        <v>4200</v>
      </c>
      <c r="O1319" s="2">
        <v>4200</v>
      </c>
      <c r="P1319" s="2" t="s">
        <v>1112</v>
      </c>
      <c r="Q1319" s="2" t="s">
        <v>997</v>
      </c>
      <c r="R1319" s="2" t="s">
        <v>1084</v>
      </c>
    </row>
    <row r="1320" spans="1:18">
      <c r="A1320" s="2" t="s">
        <v>1083</v>
      </c>
      <c r="B1320" s="2" t="s">
        <v>42</v>
      </c>
      <c r="C1320" s="2" t="s">
        <v>126</v>
      </c>
      <c r="D1320" s="2">
        <v>52.8</v>
      </c>
      <c r="H1320" s="2" t="str">
        <f t="shared" si="40"/>
        <v/>
      </c>
      <c r="J1320" s="2">
        <f t="shared" si="41"/>
        <v>0</v>
      </c>
      <c r="P1320" s="2" t="s">
        <v>1113</v>
      </c>
      <c r="Q1320" s="2" t="s">
        <v>997</v>
      </c>
      <c r="R1320" s="2" t="s">
        <v>1084</v>
      </c>
    </row>
    <row r="1321" spans="1:18">
      <c r="A1321" s="2" t="s">
        <v>1083</v>
      </c>
      <c r="B1321" s="2" t="s">
        <v>42</v>
      </c>
      <c r="C1321" s="2" t="s">
        <v>208</v>
      </c>
      <c r="D1321" s="2">
        <v>501.6</v>
      </c>
      <c r="H1321" s="2" t="str">
        <f t="shared" si="40"/>
        <v/>
      </c>
      <c r="J1321" s="2">
        <f t="shared" si="41"/>
        <v>0</v>
      </c>
      <c r="P1321" s="2" t="s">
        <v>1114</v>
      </c>
      <c r="Q1321" s="2" t="s">
        <v>997</v>
      </c>
      <c r="R1321" s="2" t="s">
        <v>1084</v>
      </c>
    </row>
    <row r="1322" spans="1:18">
      <c r="A1322" s="2" t="s">
        <v>1083</v>
      </c>
      <c r="B1322" s="2" t="s">
        <v>42</v>
      </c>
      <c r="C1322" s="2" t="s">
        <v>210</v>
      </c>
      <c r="D1322" s="2">
        <v>3896.5</v>
      </c>
      <c r="E1322" s="2">
        <v>11000</v>
      </c>
      <c r="F1322" s="2">
        <v>7461.5</v>
      </c>
      <c r="G1322" s="2">
        <v>14000</v>
      </c>
      <c r="H1322" s="2" t="str">
        <f t="shared" si="40"/>
        <v>W</v>
      </c>
      <c r="J1322" s="2">
        <f t="shared" si="41"/>
        <v>14000</v>
      </c>
      <c r="K1322" s="2">
        <v>14000</v>
      </c>
      <c r="L1322" s="2">
        <v>14000</v>
      </c>
      <c r="M1322" s="2">
        <v>14000</v>
      </c>
      <c r="N1322" s="2">
        <v>14000</v>
      </c>
      <c r="O1322" s="2">
        <v>14000</v>
      </c>
      <c r="P1322" s="2" t="s">
        <v>1115</v>
      </c>
      <c r="Q1322" s="2" t="s">
        <v>997</v>
      </c>
      <c r="R1322" s="2" t="s">
        <v>1084</v>
      </c>
    </row>
    <row r="1323" spans="1:18">
      <c r="A1323" s="2" t="s">
        <v>1083</v>
      </c>
      <c r="B1323" s="2" t="s">
        <v>42</v>
      </c>
      <c r="C1323" s="2" t="s">
        <v>128</v>
      </c>
      <c r="D1323" s="2">
        <v>2321.27</v>
      </c>
      <c r="E1323" s="2">
        <v>3000</v>
      </c>
      <c r="F1323" s="2">
        <v>2331.5500000000002</v>
      </c>
      <c r="G1323" s="2">
        <v>3000</v>
      </c>
      <c r="H1323" s="2" t="str">
        <f t="shared" si="40"/>
        <v/>
      </c>
      <c r="J1323" s="2">
        <f t="shared" si="41"/>
        <v>3000</v>
      </c>
      <c r="K1323" s="2">
        <v>3000</v>
      </c>
      <c r="L1323" s="2">
        <v>3000</v>
      </c>
      <c r="M1323" s="2">
        <v>3000</v>
      </c>
      <c r="N1323" s="2">
        <v>3000</v>
      </c>
      <c r="O1323" s="2">
        <v>3000</v>
      </c>
      <c r="P1323" s="2" t="s">
        <v>1116</v>
      </c>
      <c r="Q1323" s="2" t="s">
        <v>997</v>
      </c>
      <c r="R1323" s="2" t="s">
        <v>1084</v>
      </c>
    </row>
    <row r="1324" spans="1:18">
      <c r="A1324" s="2" t="s">
        <v>1083</v>
      </c>
      <c r="B1324" s="2" t="s">
        <v>42</v>
      </c>
      <c r="C1324" s="2" t="s">
        <v>130</v>
      </c>
      <c r="D1324" s="2">
        <v>4173.66</v>
      </c>
      <c r="E1324" s="2">
        <v>3700</v>
      </c>
      <c r="F1324" s="2">
        <v>3423.66</v>
      </c>
      <c r="G1324" s="2">
        <v>5300</v>
      </c>
      <c r="H1324" s="2" t="str">
        <f t="shared" si="40"/>
        <v>W</v>
      </c>
      <c r="J1324" s="2">
        <f t="shared" si="41"/>
        <v>5300</v>
      </c>
      <c r="K1324" s="2">
        <v>5300</v>
      </c>
      <c r="L1324" s="2">
        <v>5300</v>
      </c>
      <c r="M1324" s="2">
        <v>5300</v>
      </c>
      <c r="N1324" s="2">
        <v>5300</v>
      </c>
      <c r="O1324" s="2">
        <v>5300</v>
      </c>
      <c r="P1324" s="2" t="s">
        <v>1117</v>
      </c>
      <c r="Q1324" s="2" t="s">
        <v>997</v>
      </c>
      <c r="R1324" s="2" t="s">
        <v>1084</v>
      </c>
    </row>
    <row r="1325" spans="1:18">
      <c r="A1325" s="2" t="s">
        <v>1083</v>
      </c>
      <c r="B1325" s="2" t="s">
        <v>42</v>
      </c>
      <c r="C1325" s="2" t="s">
        <v>46</v>
      </c>
      <c r="D1325" s="2">
        <v>779</v>
      </c>
      <c r="E1325" s="2">
        <v>780</v>
      </c>
      <c r="F1325" s="2">
        <v>779</v>
      </c>
      <c r="G1325" s="2">
        <v>780</v>
      </c>
      <c r="H1325" s="2" t="str">
        <f t="shared" si="40"/>
        <v/>
      </c>
      <c r="J1325" s="2">
        <f t="shared" si="41"/>
        <v>780</v>
      </c>
      <c r="K1325" s="2">
        <v>780</v>
      </c>
      <c r="L1325" s="2">
        <v>780</v>
      </c>
      <c r="M1325" s="2">
        <v>780</v>
      </c>
      <c r="N1325" s="2">
        <v>780</v>
      </c>
      <c r="O1325" s="2">
        <v>780</v>
      </c>
      <c r="P1325" s="2" t="s">
        <v>1118</v>
      </c>
      <c r="Q1325" s="2" t="s">
        <v>997</v>
      </c>
      <c r="R1325" s="2" t="s">
        <v>1084</v>
      </c>
    </row>
    <row r="1326" spans="1:18">
      <c r="A1326" s="2" t="s">
        <v>1083</v>
      </c>
      <c r="B1326" s="2" t="s">
        <v>42</v>
      </c>
      <c r="C1326" s="2" t="s">
        <v>132</v>
      </c>
      <c r="F1326" s="2">
        <v>1589.2</v>
      </c>
      <c r="H1326" s="2" t="str">
        <f t="shared" si="40"/>
        <v/>
      </c>
      <c r="J1326" s="2">
        <f t="shared" si="41"/>
        <v>0</v>
      </c>
      <c r="P1326" s="2" t="s">
        <v>1119</v>
      </c>
      <c r="Q1326" s="2" t="s">
        <v>997</v>
      </c>
      <c r="R1326" s="2" t="s">
        <v>1084</v>
      </c>
    </row>
    <row r="1327" spans="1:18">
      <c r="A1327" s="2" t="s">
        <v>1083</v>
      </c>
      <c r="B1327" s="2" t="s">
        <v>42</v>
      </c>
      <c r="C1327" s="2" t="s">
        <v>134</v>
      </c>
      <c r="D1327" s="2">
        <v>3180.8</v>
      </c>
      <c r="E1327" s="2">
        <v>4300</v>
      </c>
      <c r="F1327" s="2">
        <v>4646.1499999999996</v>
      </c>
      <c r="G1327" s="2">
        <v>4300</v>
      </c>
      <c r="H1327" s="2" t="str">
        <f t="shared" si="40"/>
        <v/>
      </c>
      <c r="J1327" s="2">
        <f t="shared" si="41"/>
        <v>4300</v>
      </c>
      <c r="K1327" s="2">
        <v>4300</v>
      </c>
      <c r="L1327" s="2">
        <v>4300</v>
      </c>
      <c r="M1327" s="2">
        <v>4300</v>
      </c>
      <c r="N1327" s="2">
        <v>4300</v>
      </c>
      <c r="O1327" s="2">
        <v>4300</v>
      </c>
      <c r="P1327" s="2" t="s">
        <v>1120</v>
      </c>
      <c r="Q1327" s="2" t="s">
        <v>997</v>
      </c>
      <c r="R1327" s="2" t="s">
        <v>1084</v>
      </c>
    </row>
    <row r="1328" spans="1:18">
      <c r="A1328" s="2" t="s">
        <v>1083</v>
      </c>
      <c r="B1328" s="2" t="s">
        <v>42</v>
      </c>
      <c r="C1328" s="2" t="s">
        <v>136</v>
      </c>
      <c r="D1328" s="2">
        <v>820</v>
      </c>
      <c r="E1328" s="2">
        <v>7000</v>
      </c>
      <c r="F1328" s="2">
        <v>8424.75</v>
      </c>
      <c r="G1328" s="2">
        <v>8500</v>
      </c>
      <c r="H1328" s="2" t="str">
        <f t="shared" si="40"/>
        <v/>
      </c>
      <c r="J1328" s="2">
        <f t="shared" si="41"/>
        <v>8500</v>
      </c>
      <c r="K1328" s="2">
        <v>8500</v>
      </c>
      <c r="L1328" s="2">
        <v>8500</v>
      </c>
      <c r="M1328" s="2">
        <v>8500</v>
      </c>
      <c r="N1328" s="2">
        <v>8500</v>
      </c>
      <c r="O1328" s="2">
        <v>8500</v>
      </c>
      <c r="P1328" s="2" t="s">
        <v>1121</v>
      </c>
      <c r="Q1328" s="2" t="s">
        <v>997</v>
      </c>
      <c r="R1328" s="2" t="s">
        <v>1084</v>
      </c>
    </row>
    <row r="1329" spans="1:18">
      <c r="A1329" s="2" t="s">
        <v>1083</v>
      </c>
      <c r="B1329" s="2" t="s">
        <v>42</v>
      </c>
      <c r="C1329" s="2" t="s">
        <v>260</v>
      </c>
      <c r="D1329" s="2">
        <v>1335.1</v>
      </c>
      <c r="E1329" s="2">
        <v>6600</v>
      </c>
      <c r="G1329" s="2">
        <v>6600</v>
      </c>
      <c r="H1329" s="2" t="str">
        <f t="shared" si="40"/>
        <v/>
      </c>
      <c r="J1329" s="2">
        <f t="shared" si="41"/>
        <v>6600</v>
      </c>
      <c r="P1329" s="2" t="s">
        <v>1122</v>
      </c>
      <c r="Q1329" s="2" t="s">
        <v>997</v>
      </c>
      <c r="R1329" s="2" t="s">
        <v>1084</v>
      </c>
    </row>
    <row r="1330" spans="1:18">
      <c r="A1330" s="2" t="s">
        <v>1083</v>
      </c>
      <c r="B1330" s="2" t="s">
        <v>42</v>
      </c>
      <c r="C1330" s="2" t="s">
        <v>81</v>
      </c>
      <c r="D1330" s="2">
        <v>55.69</v>
      </c>
      <c r="H1330" s="2" t="str">
        <f t="shared" si="40"/>
        <v/>
      </c>
      <c r="J1330" s="2">
        <f t="shared" si="41"/>
        <v>0</v>
      </c>
      <c r="P1330" s="2" t="s">
        <v>1123</v>
      </c>
      <c r="Q1330" s="2" t="s">
        <v>997</v>
      </c>
      <c r="R1330" s="2" t="s">
        <v>1084</v>
      </c>
    </row>
    <row r="1331" spans="1:18">
      <c r="A1331" s="2" t="s">
        <v>1083</v>
      </c>
      <c r="B1331" s="2" t="s">
        <v>42</v>
      </c>
      <c r="C1331" s="2" t="s">
        <v>50</v>
      </c>
      <c r="D1331" s="2">
        <v>2266.83</v>
      </c>
      <c r="E1331" s="2">
        <v>2000</v>
      </c>
      <c r="F1331" s="2">
        <v>1988.58</v>
      </c>
      <c r="G1331" s="2">
        <v>2500</v>
      </c>
      <c r="H1331" s="2" t="str">
        <f t="shared" si="40"/>
        <v/>
      </c>
      <c r="J1331" s="2">
        <f t="shared" si="41"/>
        <v>2500</v>
      </c>
      <c r="K1331" s="2">
        <v>2500</v>
      </c>
      <c r="L1331" s="2">
        <v>2500</v>
      </c>
      <c r="M1331" s="2">
        <v>2500</v>
      </c>
      <c r="N1331" s="2">
        <v>2500</v>
      </c>
      <c r="O1331" s="2">
        <v>2500</v>
      </c>
      <c r="P1331" s="2" t="s">
        <v>1124</v>
      </c>
      <c r="Q1331" s="2" t="s">
        <v>997</v>
      </c>
      <c r="R1331" s="2" t="s">
        <v>1084</v>
      </c>
    </row>
    <row r="1332" spans="1:18">
      <c r="A1332" s="2" t="s">
        <v>1083</v>
      </c>
      <c r="B1332" s="2" t="s">
        <v>42</v>
      </c>
      <c r="C1332" s="2" t="s">
        <v>52</v>
      </c>
      <c r="D1332" s="2">
        <v>2225.8000000000002</v>
      </c>
      <c r="E1332" s="2">
        <v>2500</v>
      </c>
      <c r="F1332" s="2">
        <v>2259.66</v>
      </c>
      <c r="G1332" s="2">
        <v>2500</v>
      </c>
      <c r="H1332" s="2" t="str">
        <f t="shared" si="40"/>
        <v/>
      </c>
      <c r="J1332" s="2">
        <f t="shared" si="41"/>
        <v>2500</v>
      </c>
      <c r="K1332" s="2">
        <v>2500</v>
      </c>
      <c r="L1332" s="2">
        <v>2500</v>
      </c>
      <c r="M1332" s="2">
        <v>2500</v>
      </c>
      <c r="N1332" s="2">
        <v>2500</v>
      </c>
      <c r="O1332" s="2">
        <v>250</v>
      </c>
      <c r="P1332" s="2" t="s">
        <v>1125</v>
      </c>
      <c r="Q1332" s="2" t="s">
        <v>997</v>
      </c>
      <c r="R1332" s="2" t="s">
        <v>1084</v>
      </c>
    </row>
    <row r="1333" spans="1:18">
      <c r="A1333" s="2" t="s">
        <v>1083</v>
      </c>
      <c r="B1333" s="2" t="s">
        <v>42</v>
      </c>
      <c r="C1333" s="2" t="s">
        <v>142</v>
      </c>
      <c r="D1333" s="2">
        <v>299.2</v>
      </c>
      <c r="E1333" s="2">
        <v>400</v>
      </c>
      <c r="F1333" s="2">
        <v>256.89</v>
      </c>
      <c r="G1333" s="2">
        <v>400</v>
      </c>
      <c r="H1333" s="2" t="str">
        <f t="shared" si="40"/>
        <v/>
      </c>
      <c r="J1333" s="2">
        <f t="shared" si="41"/>
        <v>400</v>
      </c>
      <c r="K1333" s="2">
        <v>400</v>
      </c>
      <c r="L1333" s="2">
        <v>400</v>
      </c>
      <c r="M1333" s="2">
        <v>400</v>
      </c>
      <c r="N1333" s="2">
        <v>400</v>
      </c>
      <c r="O1333" s="2">
        <v>400</v>
      </c>
      <c r="P1333" s="2" t="s">
        <v>1126</v>
      </c>
      <c r="Q1333" s="2" t="s">
        <v>997</v>
      </c>
      <c r="R1333" s="2" t="s">
        <v>1084</v>
      </c>
    </row>
    <row r="1334" spans="1:18">
      <c r="A1334" s="2" t="s">
        <v>1083</v>
      </c>
      <c r="B1334" s="2" t="s">
        <v>42</v>
      </c>
      <c r="C1334" s="2" t="s">
        <v>58</v>
      </c>
      <c r="E1334" s="2">
        <v>2500</v>
      </c>
      <c r="G1334" s="2">
        <v>2500</v>
      </c>
      <c r="H1334" s="2" t="str">
        <f t="shared" si="40"/>
        <v/>
      </c>
      <c r="J1334" s="2">
        <f t="shared" si="41"/>
        <v>2500</v>
      </c>
      <c r="K1334" s="2">
        <v>2500</v>
      </c>
      <c r="L1334" s="2">
        <v>2500</v>
      </c>
      <c r="M1334" s="2">
        <v>2500</v>
      </c>
      <c r="N1334" s="2">
        <v>2500</v>
      </c>
      <c r="O1334" s="2">
        <v>2500</v>
      </c>
      <c r="P1334" s="2" t="s">
        <v>1127</v>
      </c>
      <c r="Q1334" s="2" t="s">
        <v>997</v>
      </c>
      <c r="R1334" s="2" t="s">
        <v>1084</v>
      </c>
    </row>
    <row r="1335" spans="1:18">
      <c r="A1335" s="2" t="s">
        <v>1083</v>
      </c>
      <c r="B1335" s="2" t="s">
        <v>42</v>
      </c>
      <c r="C1335" s="2" t="s">
        <v>216</v>
      </c>
      <c r="D1335" s="2">
        <v>2179.19</v>
      </c>
      <c r="E1335" s="2">
        <v>2500</v>
      </c>
      <c r="F1335" s="2">
        <v>2475.4499999999998</v>
      </c>
      <c r="G1335" s="2">
        <v>2500</v>
      </c>
      <c r="H1335" s="2" t="str">
        <f t="shared" si="40"/>
        <v/>
      </c>
      <c r="J1335" s="2">
        <f t="shared" si="41"/>
        <v>2500</v>
      </c>
      <c r="K1335" s="2">
        <v>2500</v>
      </c>
      <c r="L1335" s="2">
        <v>2500</v>
      </c>
      <c r="M1335" s="2">
        <v>2500</v>
      </c>
      <c r="N1335" s="2">
        <v>2500</v>
      </c>
      <c r="O1335" s="2">
        <v>250</v>
      </c>
      <c r="P1335" s="2" t="s">
        <v>217</v>
      </c>
      <c r="Q1335" s="2" t="s">
        <v>997</v>
      </c>
      <c r="R1335" s="2" t="s">
        <v>1084</v>
      </c>
    </row>
    <row r="1336" spans="1:18">
      <c r="A1336" s="2" t="s">
        <v>1083</v>
      </c>
      <c r="B1336" s="2" t="s">
        <v>42</v>
      </c>
      <c r="C1336" s="2" t="s">
        <v>330</v>
      </c>
      <c r="D1336" s="2">
        <v>748.36</v>
      </c>
      <c r="E1336" s="2">
        <v>800</v>
      </c>
      <c r="F1336" s="2">
        <v>776.71</v>
      </c>
      <c r="G1336" s="2">
        <v>800</v>
      </c>
      <c r="H1336" s="2" t="str">
        <f t="shared" si="40"/>
        <v/>
      </c>
      <c r="J1336" s="2">
        <f t="shared" si="41"/>
        <v>800</v>
      </c>
      <c r="K1336" s="2">
        <v>800</v>
      </c>
      <c r="L1336" s="2">
        <v>800</v>
      </c>
      <c r="M1336" s="2">
        <v>800</v>
      </c>
      <c r="N1336" s="2">
        <v>800</v>
      </c>
      <c r="O1336" s="2">
        <v>800</v>
      </c>
      <c r="P1336" s="2" t="s">
        <v>217</v>
      </c>
      <c r="Q1336" s="2" t="s">
        <v>997</v>
      </c>
      <c r="R1336" s="2" t="s">
        <v>1084</v>
      </c>
    </row>
    <row r="1337" spans="1:18">
      <c r="A1337" s="2" t="s">
        <v>1083</v>
      </c>
      <c r="B1337" s="2" t="s">
        <v>42</v>
      </c>
      <c r="C1337" s="2" t="s">
        <v>153</v>
      </c>
      <c r="D1337" s="2">
        <v>44.96</v>
      </c>
      <c r="H1337" s="2" t="str">
        <f t="shared" si="40"/>
        <v/>
      </c>
      <c r="J1337" s="2">
        <f t="shared" si="41"/>
        <v>0</v>
      </c>
      <c r="P1337" s="2" t="s">
        <v>1128</v>
      </c>
      <c r="Q1337" s="2" t="s">
        <v>997</v>
      </c>
      <c r="R1337" s="2" t="s">
        <v>1084</v>
      </c>
    </row>
    <row r="1338" spans="1:18">
      <c r="A1338" s="2" t="s">
        <v>1083</v>
      </c>
      <c r="B1338" s="2" t="s">
        <v>60</v>
      </c>
      <c r="C1338" s="2" t="s">
        <v>85</v>
      </c>
      <c r="D1338" s="2">
        <v>116</v>
      </c>
      <c r="E1338" s="2">
        <v>116</v>
      </c>
      <c r="F1338" s="2">
        <v>116</v>
      </c>
      <c r="G1338" s="2">
        <v>116</v>
      </c>
      <c r="H1338" s="2" t="str">
        <f t="shared" si="40"/>
        <v/>
      </c>
      <c r="J1338" s="2">
        <f t="shared" si="41"/>
        <v>116</v>
      </c>
      <c r="K1338" s="2">
        <v>116</v>
      </c>
      <c r="L1338" s="2">
        <v>117</v>
      </c>
      <c r="M1338" s="2">
        <v>116</v>
      </c>
      <c r="N1338" s="2">
        <v>117</v>
      </c>
      <c r="O1338" s="2">
        <v>116</v>
      </c>
      <c r="P1338" s="2" t="s">
        <v>1129</v>
      </c>
      <c r="Q1338" s="2" t="s">
        <v>997</v>
      </c>
      <c r="R1338" s="2" t="s">
        <v>1084</v>
      </c>
    </row>
    <row r="1339" spans="1:18">
      <c r="A1339" s="2" t="s">
        <v>1083</v>
      </c>
      <c r="B1339" s="2" t="s">
        <v>60</v>
      </c>
      <c r="C1339" s="2" t="s">
        <v>87</v>
      </c>
      <c r="D1339" s="2">
        <v>65254</v>
      </c>
      <c r="E1339" s="2">
        <v>73947</v>
      </c>
      <c r="F1339" s="2">
        <v>62609</v>
      </c>
      <c r="G1339" s="2">
        <v>71361</v>
      </c>
      <c r="H1339" s="2" t="str">
        <f t="shared" si="40"/>
        <v>W</v>
      </c>
      <c r="J1339" s="2">
        <f t="shared" si="41"/>
        <v>71361</v>
      </c>
      <c r="K1339" s="2">
        <v>84991</v>
      </c>
      <c r="L1339" s="2">
        <v>102928</v>
      </c>
      <c r="M1339" s="2">
        <v>114212</v>
      </c>
      <c r="N1339" s="2">
        <v>135564</v>
      </c>
      <c r="O1339" s="2">
        <v>149870</v>
      </c>
      <c r="P1339" s="2" t="s">
        <v>1130</v>
      </c>
      <c r="Q1339" s="2" t="s">
        <v>997</v>
      </c>
      <c r="R1339" s="2" t="s">
        <v>1084</v>
      </c>
    </row>
    <row r="1340" spans="1:18">
      <c r="A1340" s="2" t="s">
        <v>1083</v>
      </c>
      <c r="B1340" s="2" t="s">
        <v>60</v>
      </c>
      <c r="C1340" s="2" t="s">
        <v>333</v>
      </c>
      <c r="D1340" s="2">
        <v>8866.65</v>
      </c>
      <c r="E1340" s="2">
        <v>7164</v>
      </c>
      <c r="F1340" s="2">
        <v>7482</v>
      </c>
      <c r="G1340" s="2">
        <v>7618</v>
      </c>
      <c r="H1340" s="2" t="str">
        <f t="shared" si="40"/>
        <v/>
      </c>
      <c r="J1340" s="2">
        <f t="shared" si="41"/>
        <v>7618</v>
      </c>
      <c r="K1340" s="2">
        <v>7792</v>
      </c>
      <c r="L1340" s="2">
        <v>14410</v>
      </c>
      <c r="M1340" s="2">
        <v>14902</v>
      </c>
      <c r="N1340" s="2">
        <v>14980</v>
      </c>
      <c r="O1340" s="2">
        <v>15108</v>
      </c>
      <c r="P1340" s="2" t="s">
        <v>1131</v>
      </c>
      <c r="Q1340" s="2" t="s">
        <v>997</v>
      </c>
      <c r="R1340" s="2" t="s">
        <v>1084</v>
      </c>
    </row>
    <row r="1341" spans="1:18">
      <c r="A1341" s="2" t="s">
        <v>1083</v>
      </c>
      <c r="B1341" s="2" t="s">
        <v>60</v>
      </c>
      <c r="C1341" s="2" t="s">
        <v>61</v>
      </c>
      <c r="D1341" s="2">
        <v>143</v>
      </c>
      <c r="E1341" s="2">
        <v>71</v>
      </c>
      <c r="F1341" s="2">
        <v>71</v>
      </c>
      <c r="H1341" s="2" t="str">
        <f t="shared" si="40"/>
        <v/>
      </c>
      <c r="J1341" s="2">
        <f t="shared" si="41"/>
        <v>0</v>
      </c>
      <c r="P1341" s="2" t="s">
        <v>1132</v>
      </c>
      <c r="Q1341" s="2" t="s">
        <v>997</v>
      </c>
      <c r="R1341" s="2" t="s">
        <v>1084</v>
      </c>
    </row>
    <row r="1342" spans="1:18">
      <c r="A1342" s="2" t="s">
        <v>1083</v>
      </c>
      <c r="B1342" s="2" t="s">
        <v>60</v>
      </c>
      <c r="C1342" s="2" t="s">
        <v>246</v>
      </c>
      <c r="D1342" s="2">
        <v>535</v>
      </c>
      <c r="E1342" s="2">
        <v>671</v>
      </c>
      <c r="F1342" s="2">
        <v>576</v>
      </c>
      <c r="G1342" s="2">
        <v>575</v>
      </c>
      <c r="H1342" s="2" t="str">
        <f t="shared" si="40"/>
        <v/>
      </c>
      <c r="J1342" s="2">
        <f t="shared" si="41"/>
        <v>575</v>
      </c>
      <c r="K1342" s="2">
        <v>211</v>
      </c>
      <c r="L1342" s="2">
        <v>210</v>
      </c>
      <c r="M1342" s="2">
        <v>104</v>
      </c>
      <c r="P1342" s="2" t="s">
        <v>1133</v>
      </c>
      <c r="Q1342" s="2" t="s">
        <v>997</v>
      </c>
      <c r="R1342" s="2" t="s">
        <v>1084</v>
      </c>
    </row>
    <row r="1343" spans="1:18">
      <c r="A1343" s="2" t="s">
        <v>1083</v>
      </c>
      <c r="B1343" s="2" t="s">
        <v>60</v>
      </c>
      <c r="C1343" s="2" t="s">
        <v>247</v>
      </c>
      <c r="E1343" s="2">
        <v>4050</v>
      </c>
      <c r="H1343" s="2" t="str">
        <f t="shared" si="40"/>
        <v/>
      </c>
      <c r="J1343" s="2">
        <f t="shared" si="41"/>
        <v>0</v>
      </c>
      <c r="Q1343" s="2" t="s">
        <v>997</v>
      </c>
      <c r="R1343" s="2" t="s">
        <v>1084</v>
      </c>
    </row>
    <row r="1344" spans="1:18">
      <c r="A1344" s="2" t="s">
        <v>1083</v>
      </c>
      <c r="B1344" s="2" t="s">
        <v>63</v>
      </c>
      <c r="C1344" s="2" t="s">
        <v>157</v>
      </c>
      <c r="D1344" s="2">
        <v>1444.37</v>
      </c>
      <c r="E1344" s="2">
        <v>2000</v>
      </c>
      <c r="G1344" s="2">
        <v>2000</v>
      </c>
      <c r="H1344" s="2" t="str">
        <f t="shared" si="40"/>
        <v/>
      </c>
      <c r="J1344" s="2">
        <f t="shared" si="41"/>
        <v>2000</v>
      </c>
      <c r="K1344" s="2">
        <v>2000</v>
      </c>
      <c r="L1344" s="2">
        <v>2000</v>
      </c>
      <c r="M1344" s="2">
        <v>2000</v>
      </c>
      <c r="N1344" s="2">
        <v>2000</v>
      </c>
      <c r="O1344" s="2">
        <v>2000</v>
      </c>
      <c r="P1344" s="2" t="s">
        <v>1134</v>
      </c>
      <c r="Q1344" s="2" t="s">
        <v>997</v>
      </c>
      <c r="R1344" s="2" t="s">
        <v>1084</v>
      </c>
    </row>
    <row r="1345" spans="1:18">
      <c r="A1345" s="2" t="s">
        <v>1083</v>
      </c>
      <c r="B1345" s="2" t="s">
        <v>63</v>
      </c>
      <c r="C1345" s="2" t="s">
        <v>642</v>
      </c>
      <c r="D1345" s="2">
        <v>26000</v>
      </c>
      <c r="E1345" s="2">
        <v>89450</v>
      </c>
      <c r="F1345" s="2">
        <v>26000</v>
      </c>
      <c r="G1345" s="2">
        <v>62000</v>
      </c>
      <c r="H1345" s="2" t="str">
        <f t="shared" si="40"/>
        <v>W</v>
      </c>
      <c r="J1345" s="2">
        <f t="shared" si="41"/>
        <v>62000</v>
      </c>
      <c r="K1345" s="2">
        <v>165000</v>
      </c>
      <c r="L1345" s="2">
        <v>165000</v>
      </c>
      <c r="M1345" s="2">
        <v>165000</v>
      </c>
      <c r="N1345" s="2">
        <v>165000</v>
      </c>
      <c r="O1345" s="2">
        <v>165000</v>
      </c>
      <c r="P1345" s="2" t="s">
        <v>1135</v>
      </c>
      <c r="Q1345" s="2" t="s">
        <v>997</v>
      </c>
      <c r="R1345" s="2" t="s">
        <v>1084</v>
      </c>
    </row>
    <row r="1346" spans="1:18">
      <c r="A1346" s="2" t="s">
        <v>1083</v>
      </c>
      <c r="B1346" s="2" t="s">
        <v>341</v>
      </c>
      <c r="C1346" s="2" t="s">
        <v>342</v>
      </c>
      <c r="D1346" s="2">
        <v>136</v>
      </c>
      <c r="E1346" s="2">
        <v>136</v>
      </c>
      <c r="F1346" s="2">
        <v>136</v>
      </c>
      <c r="G1346" s="2">
        <v>136</v>
      </c>
      <c r="H1346" s="2" t="str">
        <f t="shared" si="40"/>
        <v/>
      </c>
      <c r="J1346" s="2">
        <f t="shared" si="41"/>
        <v>136</v>
      </c>
      <c r="K1346" s="2">
        <v>136</v>
      </c>
      <c r="L1346" s="2">
        <v>136</v>
      </c>
      <c r="M1346" s="2">
        <v>136</v>
      </c>
      <c r="N1346" s="2">
        <v>136</v>
      </c>
      <c r="O1346" s="2">
        <v>136</v>
      </c>
      <c r="P1346" s="2" t="s">
        <v>1136</v>
      </c>
      <c r="Q1346" s="2" t="s">
        <v>997</v>
      </c>
      <c r="R1346" s="2" t="s">
        <v>1084</v>
      </c>
    </row>
    <row r="1347" spans="1:18">
      <c r="A1347" s="2" t="s">
        <v>1083</v>
      </c>
      <c r="B1347" s="2" t="s">
        <v>159</v>
      </c>
      <c r="C1347" s="2" t="s">
        <v>160</v>
      </c>
      <c r="D1347" s="2">
        <v>-7834.87</v>
      </c>
      <c r="F1347" s="2">
        <v>-50</v>
      </c>
      <c r="H1347" s="2" t="str">
        <f t="shared" ref="H1347:H1410" si="42">IF(ABS(G1347)&gt;5000,
      IF(ABS(F1347)&lt;&gt;0,
          IF(ABS((F1347-G1347)/G1347*100)&gt;10,"W",""),""),"")</f>
        <v/>
      </c>
      <c r="J1347" s="2">
        <f t="shared" ref="J1347:J1410" si="43">G1347+I1347</f>
        <v>0</v>
      </c>
      <c r="P1347" s="2" t="s">
        <v>1137</v>
      </c>
      <c r="Q1347" s="2" t="s">
        <v>997</v>
      </c>
      <c r="R1347" s="2" t="s">
        <v>1084</v>
      </c>
    </row>
    <row r="1348" spans="1:18">
      <c r="A1348" s="2" t="s">
        <v>1083</v>
      </c>
      <c r="B1348" s="2" t="s">
        <v>101</v>
      </c>
      <c r="C1348" s="2" t="s">
        <v>102</v>
      </c>
      <c r="D1348" s="2">
        <v>5874.22</v>
      </c>
      <c r="F1348" s="2">
        <v>5995.38</v>
      </c>
      <c r="H1348" s="2" t="str">
        <f t="shared" si="42"/>
        <v/>
      </c>
      <c r="J1348" s="2">
        <f t="shared" si="43"/>
        <v>0</v>
      </c>
      <c r="P1348" s="2" t="s">
        <v>1138</v>
      </c>
      <c r="Q1348" s="2" t="s">
        <v>997</v>
      </c>
      <c r="R1348" s="2" t="s">
        <v>1084</v>
      </c>
    </row>
    <row r="1349" spans="1:18">
      <c r="A1349" s="2" t="s">
        <v>1083</v>
      </c>
      <c r="B1349" s="2" t="s">
        <v>66</v>
      </c>
      <c r="C1349" s="2" t="s">
        <v>1139</v>
      </c>
      <c r="D1349" s="2">
        <v>-2000</v>
      </c>
      <c r="E1349" s="2">
        <v>-2000</v>
      </c>
      <c r="G1349" s="2">
        <v>-2000</v>
      </c>
      <c r="H1349" s="2" t="str">
        <f t="shared" si="42"/>
        <v/>
      </c>
      <c r="J1349" s="2">
        <f t="shared" si="43"/>
        <v>-2000</v>
      </c>
      <c r="K1349" s="2">
        <v>-2000</v>
      </c>
      <c r="L1349" s="2">
        <v>-2000</v>
      </c>
      <c r="M1349" s="2">
        <v>-2000</v>
      </c>
      <c r="N1349" s="2">
        <v>-2000</v>
      </c>
      <c r="O1349" s="2">
        <v>-2000</v>
      </c>
      <c r="P1349" s="2" t="s">
        <v>1140</v>
      </c>
      <c r="Q1349" s="2" t="s">
        <v>997</v>
      </c>
      <c r="R1349" s="2" t="s">
        <v>1084</v>
      </c>
    </row>
    <row r="1350" spans="1:18">
      <c r="A1350" s="2" t="s">
        <v>1083</v>
      </c>
      <c r="B1350" s="2" t="s">
        <v>90</v>
      </c>
      <c r="C1350" s="2" t="s">
        <v>91</v>
      </c>
      <c r="D1350" s="2">
        <v>139212.56</v>
      </c>
      <c r="E1350" s="2">
        <v>97935</v>
      </c>
      <c r="G1350" s="2">
        <v>170143</v>
      </c>
      <c r="H1350" s="2" t="str">
        <f t="shared" si="42"/>
        <v/>
      </c>
      <c r="J1350" s="2">
        <f t="shared" si="43"/>
        <v>170143</v>
      </c>
      <c r="K1350" s="2">
        <v>169587</v>
      </c>
      <c r="L1350" s="2">
        <v>169764</v>
      </c>
      <c r="M1350" s="2">
        <v>169345</v>
      </c>
      <c r="N1350" s="2">
        <v>169043</v>
      </c>
      <c r="O1350" s="2">
        <v>166905</v>
      </c>
      <c r="P1350" s="2" t="s">
        <v>465</v>
      </c>
      <c r="Q1350" s="2" t="s">
        <v>997</v>
      </c>
      <c r="R1350" s="2" t="s">
        <v>1084</v>
      </c>
    </row>
    <row r="1351" spans="1:18">
      <c r="A1351" s="2" t="s">
        <v>1083</v>
      </c>
      <c r="B1351" s="2" t="s">
        <v>90</v>
      </c>
      <c r="C1351" s="2" t="s">
        <v>378</v>
      </c>
      <c r="D1351" s="2">
        <v>54590.92</v>
      </c>
      <c r="E1351" s="2">
        <v>102054</v>
      </c>
      <c r="G1351" s="2">
        <v>54591</v>
      </c>
      <c r="H1351" s="2" t="str">
        <f t="shared" si="42"/>
        <v/>
      </c>
      <c r="J1351" s="2">
        <f t="shared" si="43"/>
        <v>54591</v>
      </c>
      <c r="K1351" s="2">
        <v>54591</v>
      </c>
      <c r="L1351" s="2">
        <v>54591</v>
      </c>
      <c r="M1351" s="2">
        <v>54591</v>
      </c>
      <c r="N1351" s="2">
        <v>54591</v>
      </c>
      <c r="O1351" s="2">
        <v>54591</v>
      </c>
      <c r="P1351" s="2" t="s">
        <v>1141</v>
      </c>
      <c r="Q1351" s="2" t="s">
        <v>997</v>
      </c>
      <c r="R1351" s="2" t="s">
        <v>1084</v>
      </c>
    </row>
    <row r="1352" spans="1:18">
      <c r="A1352" s="2" t="s">
        <v>1083</v>
      </c>
      <c r="B1352" s="2" t="s">
        <v>90</v>
      </c>
      <c r="C1352" s="2" t="s">
        <v>760</v>
      </c>
      <c r="D1352" s="2">
        <v>28383</v>
      </c>
      <c r="E1352" s="2">
        <v>28723</v>
      </c>
      <c r="G1352" s="2">
        <v>28383</v>
      </c>
      <c r="H1352" s="2" t="str">
        <f t="shared" si="42"/>
        <v/>
      </c>
      <c r="J1352" s="2">
        <f t="shared" si="43"/>
        <v>28383</v>
      </c>
      <c r="K1352" s="2">
        <v>28383</v>
      </c>
      <c r="L1352" s="2">
        <v>28383</v>
      </c>
      <c r="M1352" s="2">
        <v>28383</v>
      </c>
      <c r="N1352" s="2">
        <v>28383</v>
      </c>
      <c r="O1352" s="2">
        <v>28383</v>
      </c>
      <c r="P1352" s="2" t="s">
        <v>761</v>
      </c>
      <c r="Q1352" s="2" t="s">
        <v>997</v>
      </c>
      <c r="R1352" s="2" t="s">
        <v>1084</v>
      </c>
    </row>
    <row r="1353" spans="1:18">
      <c r="A1353" s="2" t="s">
        <v>1142</v>
      </c>
      <c r="B1353" s="2" t="s">
        <v>10</v>
      </c>
      <c r="C1353" s="2" t="s">
        <v>110</v>
      </c>
      <c r="D1353" s="2">
        <v>-6271.73</v>
      </c>
      <c r="H1353" s="2" t="str">
        <f t="shared" si="42"/>
        <v/>
      </c>
      <c r="J1353" s="2">
        <f t="shared" si="43"/>
        <v>0</v>
      </c>
      <c r="P1353" s="2" t="s">
        <v>1143</v>
      </c>
      <c r="Q1353" s="2" t="s">
        <v>997</v>
      </c>
      <c r="R1353" s="2" t="s">
        <v>1084</v>
      </c>
    </row>
    <row r="1354" spans="1:18">
      <c r="A1354" s="2" t="s">
        <v>1142</v>
      </c>
      <c r="B1354" s="2" t="s">
        <v>10</v>
      </c>
      <c r="C1354" s="2" t="s">
        <v>112</v>
      </c>
      <c r="D1354" s="2">
        <v>-6528.14</v>
      </c>
      <c r="H1354" s="2" t="str">
        <f t="shared" si="42"/>
        <v/>
      </c>
      <c r="J1354" s="2">
        <f t="shared" si="43"/>
        <v>0</v>
      </c>
      <c r="P1354" s="2" t="s">
        <v>1144</v>
      </c>
      <c r="Q1354" s="2" t="s">
        <v>997</v>
      </c>
      <c r="R1354" s="2" t="s">
        <v>1084</v>
      </c>
    </row>
    <row r="1355" spans="1:18">
      <c r="A1355" s="2" t="s">
        <v>1142</v>
      </c>
      <c r="B1355" s="2" t="s">
        <v>10</v>
      </c>
      <c r="C1355" s="2" t="s">
        <v>114</v>
      </c>
      <c r="D1355" s="2">
        <v>-26357.95</v>
      </c>
      <c r="E1355" s="2">
        <v>-30000</v>
      </c>
      <c r="F1355" s="2">
        <v>-21325.82</v>
      </c>
      <c r="G1355" s="2">
        <v>-30000</v>
      </c>
      <c r="H1355" s="2" t="str">
        <f t="shared" si="42"/>
        <v>W</v>
      </c>
      <c r="J1355" s="2">
        <f t="shared" si="43"/>
        <v>-30000</v>
      </c>
      <c r="K1355" s="2">
        <v>-30000</v>
      </c>
      <c r="L1355" s="2">
        <v>-30000</v>
      </c>
      <c r="M1355" s="2">
        <v>-30000</v>
      </c>
      <c r="N1355" s="2">
        <v>-30000</v>
      </c>
      <c r="O1355" s="2">
        <v>-30000</v>
      </c>
      <c r="P1355" s="2" t="s">
        <v>1145</v>
      </c>
      <c r="Q1355" s="2" t="s">
        <v>997</v>
      </c>
      <c r="R1355" s="2" t="s">
        <v>1084</v>
      </c>
    </row>
    <row r="1356" spans="1:18">
      <c r="A1356" s="2" t="s">
        <v>1142</v>
      </c>
      <c r="B1356" s="2" t="s">
        <v>69</v>
      </c>
      <c r="C1356" s="2" t="s">
        <v>436</v>
      </c>
      <c r="D1356" s="2">
        <v>-3953</v>
      </c>
      <c r="E1356" s="2">
        <v>-3957</v>
      </c>
      <c r="F1356" s="2">
        <v>-3694</v>
      </c>
      <c r="G1356" s="2">
        <v>-3268</v>
      </c>
      <c r="H1356" s="2" t="str">
        <f t="shared" si="42"/>
        <v/>
      </c>
      <c r="J1356" s="2">
        <f t="shared" si="43"/>
        <v>-3268</v>
      </c>
      <c r="K1356" s="2">
        <v>-2484</v>
      </c>
      <c r="L1356" s="2">
        <v>-2389</v>
      </c>
      <c r="M1356" s="2">
        <v>-2346</v>
      </c>
      <c r="N1356" s="2">
        <v>-2261</v>
      </c>
      <c r="O1356" s="2">
        <v>-1895</v>
      </c>
      <c r="P1356" s="2" t="s">
        <v>1146</v>
      </c>
      <c r="Q1356" s="2" t="s">
        <v>997</v>
      </c>
      <c r="R1356" s="2" t="s">
        <v>1084</v>
      </c>
    </row>
    <row r="1357" spans="1:18">
      <c r="A1357" s="2" t="s">
        <v>1142</v>
      </c>
      <c r="B1357" s="2" t="s">
        <v>18</v>
      </c>
      <c r="C1357" s="2" t="s">
        <v>19</v>
      </c>
      <c r="D1357" s="2">
        <v>567.22</v>
      </c>
      <c r="E1357" s="2">
        <v>821</v>
      </c>
      <c r="F1357" s="2">
        <v>785.17</v>
      </c>
      <c r="G1357" s="2">
        <v>831</v>
      </c>
      <c r="H1357" s="2" t="str">
        <f t="shared" si="42"/>
        <v/>
      </c>
      <c r="J1357" s="2">
        <f t="shared" si="43"/>
        <v>831</v>
      </c>
      <c r="K1357" s="2">
        <v>831</v>
      </c>
      <c r="L1357" s="2">
        <v>831</v>
      </c>
      <c r="M1357" s="2">
        <v>831</v>
      </c>
      <c r="N1357" s="2">
        <v>831</v>
      </c>
      <c r="O1357" s="2">
        <v>831</v>
      </c>
      <c r="P1357" s="2" t="s">
        <v>20</v>
      </c>
      <c r="Q1357" s="2" t="s">
        <v>997</v>
      </c>
      <c r="R1357" s="2" t="s">
        <v>1084</v>
      </c>
    </row>
    <row r="1358" spans="1:18">
      <c r="A1358" s="2" t="s">
        <v>1142</v>
      </c>
      <c r="B1358" s="2" t="s">
        <v>18</v>
      </c>
      <c r="C1358" s="2" t="s">
        <v>21</v>
      </c>
      <c r="D1358" s="2">
        <v>3.42</v>
      </c>
      <c r="E1358" s="2">
        <v>5</v>
      </c>
      <c r="F1358" s="2">
        <v>3.73</v>
      </c>
      <c r="G1358" s="2">
        <v>5</v>
      </c>
      <c r="H1358" s="2" t="str">
        <f t="shared" si="42"/>
        <v/>
      </c>
      <c r="J1358" s="2">
        <f t="shared" si="43"/>
        <v>5</v>
      </c>
      <c r="K1358" s="2">
        <v>5</v>
      </c>
      <c r="L1358" s="2">
        <v>5</v>
      </c>
      <c r="M1358" s="2">
        <v>5</v>
      </c>
      <c r="N1358" s="2">
        <v>5</v>
      </c>
      <c r="O1358" s="2">
        <v>5</v>
      </c>
      <c r="P1358" s="2" t="s">
        <v>22</v>
      </c>
      <c r="Q1358" s="2" t="s">
        <v>997</v>
      </c>
      <c r="R1358" s="2" t="s">
        <v>1084</v>
      </c>
    </row>
    <row r="1359" spans="1:18">
      <c r="A1359" s="2" t="s">
        <v>1142</v>
      </c>
      <c r="B1359" s="2" t="s">
        <v>18</v>
      </c>
      <c r="C1359" s="2" t="s">
        <v>23</v>
      </c>
      <c r="D1359" s="2">
        <v>24.78</v>
      </c>
      <c r="H1359" s="2" t="str">
        <f t="shared" si="42"/>
        <v/>
      </c>
      <c r="J1359" s="2">
        <f t="shared" si="43"/>
        <v>0</v>
      </c>
      <c r="P1359" s="2" t="s">
        <v>24</v>
      </c>
      <c r="Q1359" s="2" t="s">
        <v>997</v>
      </c>
      <c r="R1359" s="2" t="s">
        <v>1084</v>
      </c>
    </row>
    <row r="1360" spans="1:18">
      <c r="A1360" s="2" t="s">
        <v>1142</v>
      </c>
      <c r="B1360" s="2" t="s">
        <v>18</v>
      </c>
      <c r="C1360" s="2" t="s">
        <v>31</v>
      </c>
      <c r="D1360" s="2">
        <v>102.15</v>
      </c>
      <c r="E1360" s="2">
        <v>161</v>
      </c>
      <c r="F1360" s="2">
        <v>152.88</v>
      </c>
      <c r="G1360" s="2">
        <v>174</v>
      </c>
      <c r="H1360" s="2" t="str">
        <f t="shared" si="42"/>
        <v/>
      </c>
      <c r="J1360" s="2">
        <f t="shared" si="43"/>
        <v>174</v>
      </c>
      <c r="K1360" s="2">
        <v>174</v>
      </c>
      <c r="L1360" s="2">
        <v>174</v>
      </c>
      <c r="M1360" s="2">
        <v>174</v>
      </c>
      <c r="N1360" s="2">
        <v>174</v>
      </c>
      <c r="O1360" s="2">
        <v>174</v>
      </c>
      <c r="P1360" s="2" t="s">
        <v>20</v>
      </c>
      <c r="Q1360" s="2" t="s">
        <v>997</v>
      </c>
      <c r="R1360" s="2" t="s">
        <v>1084</v>
      </c>
    </row>
    <row r="1361" spans="1:18">
      <c r="A1361" s="2" t="s">
        <v>1142</v>
      </c>
      <c r="B1361" s="2" t="s">
        <v>36</v>
      </c>
      <c r="C1361" s="2" t="s">
        <v>41</v>
      </c>
      <c r="D1361" s="2">
        <v>62.05</v>
      </c>
      <c r="E1361" s="2">
        <v>68</v>
      </c>
      <c r="F1361" s="2">
        <v>65.12</v>
      </c>
      <c r="G1361" s="2">
        <v>67</v>
      </c>
      <c r="H1361" s="2" t="str">
        <f t="shared" si="42"/>
        <v/>
      </c>
      <c r="J1361" s="2">
        <f t="shared" si="43"/>
        <v>67</v>
      </c>
      <c r="K1361" s="2">
        <v>67</v>
      </c>
      <c r="L1361" s="2">
        <v>67</v>
      </c>
      <c r="M1361" s="2">
        <v>67</v>
      </c>
      <c r="N1361" s="2">
        <v>67</v>
      </c>
      <c r="O1361" s="2">
        <v>67</v>
      </c>
      <c r="P1361" s="2" t="s">
        <v>20</v>
      </c>
      <c r="Q1361" s="2" t="s">
        <v>997</v>
      </c>
      <c r="R1361" s="2" t="s">
        <v>1084</v>
      </c>
    </row>
    <row r="1362" spans="1:18">
      <c r="A1362" s="2" t="s">
        <v>1142</v>
      </c>
      <c r="B1362" s="2" t="s">
        <v>42</v>
      </c>
      <c r="C1362" s="2" t="s">
        <v>45</v>
      </c>
      <c r="D1362" s="2">
        <v>90.16</v>
      </c>
      <c r="E1362" s="2">
        <v>10000</v>
      </c>
      <c r="F1362" s="2">
        <v>772.47</v>
      </c>
      <c r="G1362" s="2">
        <v>10000</v>
      </c>
      <c r="H1362" s="2" t="str">
        <f t="shared" si="42"/>
        <v>W</v>
      </c>
      <c r="J1362" s="2">
        <f t="shared" si="43"/>
        <v>10000</v>
      </c>
      <c r="K1362" s="2">
        <v>10000</v>
      </c>
      <c r="L1362" s="2">
        <v>10000</v>
      </c>
      <c r="M1362" s="2">
        <v>10000</v>
      </c>
      <c r="N1362" s="2">
        <v>10000</v>
      </c>
      <c r="O1362" s="2">
        <v>10000</v>
      </c>
      <c r="P1362" s="2" t="s">
        <v>1147</v>
      </c>
      <c r="Q1362" s="2" t="s">
        <v>997</v>
      </c>
      <c r="R1362" s="2" t="s">
        <v>1084</v>
      </c>
    </row>
    <row r="1363" spans="1:18">
      <c r="A1363" s="2" t="s">
        <v>1142</v>
      </c>
      <c r="B1363" s="2" t="s">
        <v>42</v>
      </c>
      <c r="C1363" s="2" t="s">
        <v>205</v>
      </c>
      <c r="D1363" s="2">
        <v>37871.86</v>
      </c>
      <c r="E1363" s="2">
        <v>30000</v>
      </c>
      <c r="F1363" s="2">
        <v>35228.449999999997</v>
      </c>
      <c r="G1363" s="2">
        <v>30000</v>
      </c>
      <c r="H1363" s="2" t="str">
        <f t="shared" si="42"/>
        <v>W</v>
      </c>
      <c r="J1363" s="2">
        <f t="shared" si="43"/>
        <v>30000</v>
      </c>
      <c r="K1363" s="2">
        <v>30000</v>
      </c>
      <c r="L1363" s="2">
        <v>30000</v>
      </c>
      <c r="M1363" s="2">
        <v>30000</v>
      </c>
      <c r="N1363" s="2">
        <v>30000</v>
      </c>
      <c r="O1363" s="2">
        <v>30000</v>
      </c>
      <c r="P1363" s="2" t="s">
        <v>1104</v>
      </c>
      <c r="Q1363" s="2" t="s">
        <v>997</v>
      </c>
      <c r="R1363" s="2" t="s">
        <v>1084</v>
      </c>
    </row>
    <row r="1364" spans="1:18">
      <c r="A1364" s="2" t="s">
        <v>1142</v>
      </c>
      <c r="B1364" s="2" t="s">
        <v>60</v>
      </c>
      <c r="C1364" s="2" t="s">
        <v>87</v>
      </c>
      <c r="D1364" s="2">
        <v>10664</v>
      </c>
      <c r="E1364" s="2">
        <v>9518</v>
      </c>
      <c r="F1364" s="2">
        <v>9520</v>
      </c>
      <c r="G1364" s="2">
        <v>9041</v>
      </c>
      <c r="H1364" s="2" t="str">
        <f t="shared" si="42"/>
        <v/>
      </c>
      <c r="J1364" s="2">
        <f t="shared" si="43"/>
        <v>9041</v>
      </c>
      <c r="K1364" s="2">
        <v>7520</v>
      </c>
      <c r="L1364" s="2">
        <v>5445</v>
      </c>
      <c r="M1364" s="2">
        <v>5286</v>
      </c>
      <c r="N1364" s="2">
        <v>5156</v>
      </c>
      <c r="O1364" s="2">
        <v>4703</v>
      </c>
      <c r="P1364" s="2" t="s">
        <v>1148</v>
      </c>
      <c r="Q1364" s="2" t="s">
        <v>997</v>
      </c>
      <c r="R1364" s="2" t="s">
        <v>1084</v>
      </c>
    </row>
    <row r="1365" spans="1:18">
      <c r="A1365" s="2" t="s">
        <v>1142</v>
      </c>
      <c r="B1365" s="2" t="s">
        <v>159</v>
      </c>
      <c r="C1365" s="2" t="s">
        <v>160</v>
      </c>
      <c r="D1365" s="2">
        <v>-13586.25</v>
      </c>
      <c r="H1365" s="2" t="str">
        <f t="shared" si="42"/>
        <v/>
      </c>
      <c r="J1365" s="2">
        <f t="shared" si="43"/>
        <v>0</v>
      </c>
      <c r="P1365" s="2" t="s">
        <v>1149</v>
      </c>
      <c r="Q1365" s="2" t="s">
        <v>997</v>
      </c>
      <c r="R1365" s="2" t="s">
        <v>1084</v>
      </c>
    </row>
    <row r="1366" spans="1:18">
      <c r="A1366" s="2" t="s">
        <v>1142</v>
      </c>
      <c r="B1366" s="2" t="s">
        <v>101</v>
      </c>
      <c r="C1366" s="2" t="s">
        <v>102</v>
      </c>
      <c r="D1366" s="2">
        <v>740</v>
      </c>
      <c r="H1366" s="2" t="str">
        <f t="shared" si="42"/>
        <v/>
      </c>
      <c r="J1366" s="2">
        <f t="shared" si="43"/>
        <v>0</v>
      </c>
      <c r="P1366" s="2" t="s">
        <v>1150</v>
      </c>
      <c r="Q1366" s="2" t="s">
        <v>997</v>
      </c>
      <c r="R1366" s="2" t="s">
        <v>1084</v>
      </c>
    </row>
    <row r="1367" spans="1:18">
      <c r="A1367" s="2" t="s">
        <v>1142</v>
      </c>
      <c r="B1367" s="2" t="s">
        <v>90</v>
      </c>
      <c r="C1367" s="2" t="s">
        <v>378</v>
      </c>
      <c r="D1367" s="2">
        <v>1078.32</v>
      </c>
      <c r="E1367" s="2">
        <v>15185</v>
      </c>
      <c r="G1367" s="2">
        <v>1078</v>
      </c>
      <c r="H1367" s="2" t="str">
        <f t="shared" si="42"/>
        <v/>
      </c>
      <c r="J1367" s="2">
        <f t="shared" si="43"/>
        <v>1078</v>
      </c>
      <c r="K1367" s="2">
        <v>1078</v>
      </c>
      <c r="L1367" s="2">
        <v>1078</v>
      </c>
      <c r="M1367" s="2">
        <v>1078</v>
      </c>
      <c r="N1367" s="2">
        <v>1078</v>
      </c>
      <c r="O1367" s="2">
        <v>1078</v>
      </c>
      <c r="Q1367" s="2" t="s">
        <v>997</v>
      </c>
      <c r="R1367" s="2" t="s">
        <v>1084</v>
      </c>
    </row>
    <row r="1368" spans="1:18">
      <c r="A1368" s="2" t="s">
        <v>1151</v>
      </c>
      <c r="B1368" s="2" t="s">
        <v>69</v>
      </c>
      <c r="C1368" s="2" t="s">
        <v>181</v>
      </c>
      <c r="D1368" s="2">
        <v>-3593</v>
      </c>
      <c r="E1368" s="2">
        <v>-3594</v>
      </c>
      <c r="F1368" s="2">
        <v>-3594</v>
      </c>
      <c r="G1368" s="2">
        <v>-3594</v>
      </c>
      <c r="H1368" s="2" t="str">
        <f t="shared" si="42"/>
        <v/>
      </c>
      <c r="J1368" s="2">
        <f t="shared" si="43"/>
        <v>-3594</v>
      </c>
      <c r="K1368" s="2">
        <v>-3594</v>
      </c>
      <c r="L1368" s="2">
        <v>-3593</v>
      </c>
      <c r="M1368" s="2">
        <v>-3594</v>
      </c>
      <c r="N1368" s="2">
        <v>-3593</v>
      </c>
      <c r="O1368" s="2">
        <v>-3594</v>
      </c>
      <c r="P1368" s="2" t="s">
        <v>1152</v>
      </c>
      <c r="Q1368" s="2" t="s">
        <v>997</v>
      </c>
      <c r="R1368" s="2" t="s">
        <v>278</v>
      </c>
    </row>
    <row r="1369" spans="1:18">
      <c r="A1369" s="2" t="s">
        <v>1151</v>
      </c>
      <c r="B1369" s="2" t="s">
        <v>18</v>
      </c>
      <c r="C1369" s="2" t="s">
        <v>27</v>
      </c>
      <c r="D1369" s="2">
        <v>2733.16</v>
      </c>
      <c r="E1369" s="2">
        <v>5484</v>
      </c>
      <c r="F1369" s="2">
        <v>3455.86</v>
      </c>
      <c r="G1369" s="2">
        <v>1128</v>
      </c>
      <c r="H1369" s="2" t="str">
        <f t="shared" si="42"/>
        <v/>
      </c>
      <c r="J1369" s="2">
        <f t="shared" si="43"/>
        <v>1128</v>
      </c>
      <c r="K1369" s="2">
        <v>1128</v>
      </c>
      <c r="L1369" s="2">
        <v>1128</v>
      </c>
      <c r="M1369" s="2">
        <v>1128</v>
      </c>
      <c r="N1369" s="2">
        <v>1128</v>
      </c>
      <c r="O1369" s="2">
        <v>1128</v>
      </c>
      <c r="P1369" s="2" t="s">
        <v>1153</v>
      </c>
      <c r="Q1369" s="2" t="s">
        <v>997</v>
      </c>
      <c r="R1369" s="2" t="s">
        <v>278</v>
      </c>
    </row>
    <row r="1370" spans="1:18">
      <c r="A1370" s="2" t="s">
        <v>1151</v>
      </c>
      <c r="B1370" s="2" t="s">
        <v>18</v>
      </c>
      <c r="C1370" s="2" t="s">
        <v>29</v>
      </c>
      <c r="D1370" s="2">
        <v>662.83</v>
      </c>
      <c r="H1370" s="2" t="str">
        <f t="shared" si="42"/>
        <v/>
      </c>
      <c r="J1370" s="2">
        <f t="shared" si="43"/>
        <v>0</v>
      </c>
      <c r="P1370" s="2" t="s">
        <v>24</v>
      </c>
      <c r="Q1370" s="2" t="s">
        <v>997</v>
      </c>
      <c r="R1370" s="2" t="s">
        <v>278</v>
      </c>
    </row>
    <row r="1371" spans="1:18">
      <c r="A1371" s="2" t="s">
        <v>1151</v>
      </c>
      <c r="B1371" s="2" t="s">
        <v>60</v>
      </c>
      <c r="C1371" s="2" t="s">
        <v>659</v>
      </c>
      <c r="D1371" s="2">
        <v>6000</v>
      </c>
      <c r="E1371" s="2">
        <v>6000</v>
      </c>
      <c r="F1371" s="2">
        <v>6000</v>
      </c>
      <c r="G1371" s="2">
        <v>6000</v>
      </c>
      <c r="H1371" s="2" t="str">
        <f t="shared" si="42"/>
        <v/>
      </c>
      <c r="J1371" s="2">
        <f t="shared" si="43"/>
        <v>6000</v>
      </c>
      <c r="K1371" s="2">
        <v>6000</v>
      </c>
      <c r="L1371" s="2">
        <v>6000</v>
      </c>
      <c r="M1371" s="2">
        <v>6000</v>
      </c>
      <c r="N1371" s="2">
        <v>6000</v>
      </c>
      <c r="O1371" s="2">
        <v>6000</v>
      </c>
      <c r="P1371" s="2" t="s">
        <v>1154</v>
      </c>
      <c r="Q1371" s="2" t="s">
        <v>997</v>
      </c>
      <c r="R1371" s="2" t="s">
        <v>278</v>
      </c>
    </row>
    <row r="1372" spans="1:18">
      <c r="A1372" s="2" t="s">
        <v>1151</v>
      </c>
      <c r="B1372" s="2" t="s">
        <v>90</v>
      </c>
      <c r="C1372" s="2" t="s">
        <v>378</v>
      </c>
      <c r="D1372" s="2">
        <v>4010.71</v>
      </c>
      <c r="G1372" s="2">
        <v>4011</v>
      </c>
      <c r="H1372" s="2" t="str">
        <f t="shared" si="42"/>
        <v/>
      </c>
      <c r="J1372" s="2">
        <f t="shared" si="43"/>
        <v>4011</v>
      </c>
      <c r="K1372" s="2">
        <v>4011</v>
      </c>
      <c r="L1372" s="2">
        <v>4011</v>
      </c>
      <c r="M1372" s="2">
        <v>4011</v>
      </c>
      <c r="N1372" s="2">
        <v>4011</v>
      </c>
      <c r="O1372" s="2">
        <v>4011</v>
      </c>
      <c r="Q1372" s="2" t="s">
        <v>997</v>
      </c>
      <c r="R1372" s="2" t="s">
        <v>278</v>
      </c>
    </row>
    <row r="1373" spans="1:18">
      <c r="A1373" s="2" t="s">
        <v>1155</v>
      </c>
      <c r="B1373" s="2" t="s">
        <v>18</v>
      </c>
      <c r="C1373" s="2" t="s">
        <v>19</v>
      </c>
      <c r="D1373" s="2">
        <v>1122.1199999999999</v>
      </c>
      <c r="E1373" s="2">
        <v>942</v>
      </c>
      <c r="F1373" s="2">
        <v>930.01</v>
      </c>
      <c r="G1373" s="2">
        <v>978</v>
      </c>
      <c r="H1373" s="2" t="str">
        <f t="shared" si="42"/>
        <v/>
      </c>
      <c r="J1373" s="2">
        <f t="shared" si="43"/>
        <v>978</v>
      </c>
      <c r="K1373" s="2">
        <v>978</v>
      </c>
      <c r="L1373" s="2">
        <v>978</v>
      </c>
      <c r="M1373" s="2">
        <v>978</v>
      </c>
      <c r="N1373" s="2">
        <v>978</v>
      </c>
      <c r="O1373" s="2">
        <v>978</v>
      </c>
      <c r="P1373" s="2" t="s">
        <v>20</v>
      </c>
      <c r="Q1373" s="2" t="s">
        <v>1156</v>
      </c>
      <c r="R1373" s="2" t="s">
        <v>278</v>
      </c>
    </row>
    <row r="1374" spans="1:18">
      <c r="A1374" s="2" t="s">
        <v>1155</v>
      </c>
      <c r="B1374" s="2" t="s">
        <v>18</v>
      </c>
      <c r="C1374" s="2" t="s">
        <v>21</v>
      </c>
      <c r="D1374" s="2">
        <v>3.9</v>
      </c>
      <c r="E1374" s="2">
        <v>10</v>
      </c>
      <c r="F1374" s="2">
        <v>4.37</v>
      </c>
      <c r="G1374" s="2">
        <v>10</v>
      </c>
      <c r="H1374" s="2" t="str">
        <f t="shared" si="42"/>
        <v/>
      </c>
      <c r="J1374" s="2">
        <f t="shared" si="43"/>
        <v>10</v>
      </c>
      <c r="K1374" s="2">
        <v>10</v>
      </c>
      <c r="L1374" s="2">
        <v>10</v>
      </c>
      <c r="M1374" s="2">
        <v>10</v>
      </c>
      <c r="N1374" s="2">
        <v>10</v>
      </c>
      <c r="O1374" s="2">
        <v>10</v>
      </c>
      <c r="P1374" s="2" t="s">
        <v>22</v>
      </c>
      <c r="Q1374" s="2" t="s">
        <v>1156</v>
      </c>
      <c r="R1374" s="2" t="s">
        <v>278</v>
      </c>
    </row>
    <row r="1375" spans="1:18">
      <c r="A1375" s="2" t="s">
        <v>1155</v>
      </c>
      <c r="B1375" s="2" t="s">
        <v>18</v>
      </c>
      <c r="C1375" s="2" t="s">
        <v>23</v>
      </c>
      <c r="D1375" s="2">
        <v>28.74</v>
      </c>
      <c r="H1375" s="2" t="str">
        <f t="shared" si="42"/>
        <v/>
      </c>
      <c r="J1375" s="2">
        <f t="shared" si="43"/>
        <v>0</v>
      </c>
      <c r="P1375" s="2" t="s">
        <v>24</v>
      </c>
      <c r="Q1375" s="2" t="s">
        <v>1156</v>
      </c>
      <c r="R1375" s="2" t="s">
        <v>278</v>
      </c>
    </row>
    <row r="1376" spans="1:18">
      <c r="A1376" s="2" t="s">
        <v>1155</v>
      </c>
      <c r="B1376" s="2" t="s">
        <v>18</v>
      </c>
      <c r="C1376" s="2" t="s">
        <v>31</v>
      </c>
      <c r="D1376" s="2">
        <v>222.84</v>
      </c>
      <c r="E1376" s="2">
        <v>202</v>
      </c>
      <c r="F1376" s="2">
        <v>203.04</v>
      </c>
      <c r="G1376" s="2">
        <v>214</v>
      </c>
      <c r="H1376" s="2" t="str">
        <f t="shared" si="42"/>
        <v/>
      </c>
      <c r="J1376" s="2">
        <f t="shared" si="43"/>
        <v>214</v>
      </c>
      <c r="K1376" s="2">
        <v>214</v>
      </c>
      <c r="L1376" s="2">
        <v>214</v>
      </c>
      <c r="M1376" s="2">
        <v>214</v>
      </c>
      <c r="N1376" s="2">
        <v>214</v>
      </c>
      <c r="O1376" s="2">
        <v>214</v>
      </c>
      <c r="P1376" s="2" t="s">
        <v>20</v>
      </c>
      <c r="Q1376" s="2" t="s">
        <v>1156</v>
      </c>
      <c r="R1376" s="2" t="s">
        <v>278</v>
      </c>
    </row>
    <row r="1377" spans="1:18">
      <c r="A1377" s="2" t="s">
        <v>1155</v>
      </c>
      <c r="B1377" s="2" t="s">
        <v>36</v>
      </c>
      <c r="C1377" s="2" t="s">
        <v>41</v>
      </c>
      <c r="D1377" s="2">
        <v>96.43</v>
      </c>
      <c r="E1377" s="2">
        <v>81</v>
      </c>
      <c r="F1377" s="2">
        <v>73.91</v>
      </c>
      <c r="G1377" s="2">
        <v>81</v>
      </c>
      <c r="H1377" s="2" t="str">
        <f t="shared" si="42"/>
        <v/>
      </c>
      <c r="J1377" s="2">
        <f t="shared" si="43"/>
        <v>81</v>
      </c>
      <c r="K1377" s="2">
        <v>81</v>
      </c>
      <c r="L1377" s="2">
        <v>81</v>
      </c>
      <c r="M1377" s="2">
        <v>81</v>
      </c>
      <c r="N1377" s="2">
        <v>81</v>
      </c>
      <c r="O1377" s="2">
        <v>81</v>
      </c>
      <c r="P1377" s="2" t="s">
        <v>20</v>
      </c>
      <c r="Q1377" s="2" t="s">
        <v>1156</v>
      </c>
      <c r="R1377" s="2" t="s">
        <v>278</v>
      </c>
    </row>
    <row r="1378" spans="1:18">
      <c r="A1378" s="2" t="s">
        <v>1155</v>
      </c>
      <c r="B1378" s="2" t="s">
        <v>42</v>
      </c>
      <c r="C1378" s="2" t="s">
        <v>186</v>
      </c>
      <c r="D1378" s="2">
        <v>68105.47</v>
      </c>
      <c r="E1378" s="2">
        <v>70000</v>
      </c>
      <c r="F1378" s="2">
        <v>75289.86</v>
      </c>
      <c r="G1378" s="2">
        <v>100000</v>
      </c>
      <c r="H1378" s="2" t="str">
        <f t="shared" si="42"/>
        <v>W</v>
      </c>
      <c r="J1378" s="2">
        <f t="shared" si="43"/>
        <v>100000</v>
      </c>
      <c r="K1378" s="2">
        <v>100000</v>
      </c>
      <c r="L1378" s="2">
        <v>100000</v>
      </c>
      <c r="M1378" s="2">
        <v>100000</v>
      </c>
      <c r="N1378" s="2">
        <v>100000</v>
      </c>
      <c r="O1378" s="2">
        <v>100000</v>
      </c>
      <c r="P1378" s="2" t="s">
        <v>1157</v>
      </c>
      <c r="Q1378" s="2" t="s">
        <v>1156</v>
      </c>
      <c r="R1378" s="2" t="s">
        <v>278</v>
      </c>
    </row>
    <row r="1379" spans="1:18">
      <c r="A1379" s="2" t="s">
        <v>1155</v>
      </c>
      <c r="B1379" s="2" t="s">
        <v>42</v>
      </c>
      <c r="C1379" s="2" t="s">
        <v>124</v>
      </c>
      <c r="D1379" s="2">
        <v>1659.76</v>
      </c>
      <c r="E1379" s="2">
        <v>1700</v>
      </c>
      <c r="F1379" s="2">
        <v>1659.76</v>
      </c>
      <c r="G1379" s="2">
        <v>1700</v>
      </c>
      <c r="H1379" s="2" t="str">
        <f t="shared" si="42"/>
        <v/>
      </c>
      <c r="J1379" s="2">
        <f t="shared" si="43"/>
        <v>1700</v>
      </c>
      <c r="K1379" s="2">
        <v>1700</v>
      </c>
      <c r="L1379" s="2">
        <v>1700</v>
      </c>
      <c r="M1379" s="2">
        <v>1700</v>
      </c>
      <c r="N1379" s="2">
        <v>1700</v>
      </c>
      <c r="P1379" s="2" t="s">
        <v>1158</v>
      </c>
      <c r="Q1379" s="2" t="s">
        <v>1156</v>
      </c>
      <c r="R1379" s="2" t="s">
        <v>278</v>
      </c>
    </row>
    <row r="1380" spans="1:18">
      <c r="A1380" s="2" t="s">
        <v>1155</v>
      </c>
      <c r="B1380" s="2" t="s">
        <v>42</v>
      </c>
      <c r="C1380" s="2" t="s">
        <v>128</v>
      </c>
      <c r="E1380" s="2">
        <v>20</v>
      </c>
      <c r="G1380" s="2">
        <v>20</v>
      </c>
      <c r="H1380" s="2" t="str">
        <f t="shared" si="42"/>
        <v/>
      </c>
      <c r="J1380" s="2">
        <f t="shared" si="43"/>
        <v>20</v>
      </c>
      <c r="K1380" s="2">
        <v>20</v>
      </c>
      <c r="L1380" s="2">
        <v>20</v>
      </c>
      <c r="M1380" s="2">
        <v>20</v>
      </c>
      <c r="N1380" s="2">
        <v>20</v>
      </c>
      <c r="O1380" s="2">
        <v>20</v>
      </c>
      <c r="P1380" s="2" t="s">
        <v>1159</v>
      </c>
      <c r="Q1380" s="2" t="s">
        <v>1156</v>
      </c>
      <c r="R1380" s="2" t="s">
        <v>278</v>
      </c>
    </row>
    <row r="1381" spans="1:18">
      <c r="A1381" s="2" t="s">
        <v>1155</v>
      </c>
      <c r="B1381" s="2" t="s">
        <v>42</v>
      </c>
      <c r="C1381" s="2" t="s">
        <v>132</v>
      </c>
      <c r="D1381" s="2">
        <v>20</v>
      </c>
      <c r="H1381" s="2" t="str">
        <f t="shared" si="42"/>
        <v/>
      </c>
      <c r="J1381" s="2">
        <f t="shared" si="43"/>
        <v>0</v>
      </c>
      <c r="P1381" s="2" t="s">
        <v>1160</v>
      </c>
      <c r="Q1381" s="2" t="s">
        <v>1156</v>
      </c>
      <c r="R1381" s="2" t="s">
        <v>278</v>
      </c>
    </row>
    <row r="1382" spans="1:18">
      <c r="A1382" s="2" t="s">
        <v>1155</v>
      </c>
      <c r="B1382" s="2" t="s">
        <v>60</v>
      </c>
      <c r="C1382" s="2" t="s">
        <v>87</v>
      </c>
      <c r="D1382" s="2">
        <v>1700</v>
      </c>
      <c r="E1382" s="2">
        <v>1701</v>
      </c>
      <c r="F1382" s="2">
        <v>1701</v>
      </c>
      <c r="G1382" s="2">
        <v>1852</v>
      </c>
      <c r="H1382" s="2" t="str">
        <f t="shared" si="42"/>
        <v/>
      </c>
      <c r="J1382" s="2">
        <f t="shared" si="43"/>
        <v>1852</v>
      </c>
      <c r="K1382" s="2">
        <v>1434</v>
      </c>
      <c r="L1382" s="2">
        <v>971</v>
      </c>
      <c r="M1382" s="2">
        <v>952</v>
      </c>
      <c r="N1382" s="2">
        <v>855</v>
      </c>
      <c r="O1382" s="2">
        <v>853</v>
      </c>
      <c r="P1382" s="2" t="s">
        <v>1161</v>
      </c>
      <c r="Q1382" s="2" t="s">
        <v>1156</v>
      </c>
      <c r="R1382" s="2" t="s">
        <v>278</v>
      </c>
    </row>
    <row r="1383" spans="1:18">
      <c r="A1383" s="2" t="s">
        <v>1155</v>
      </c>
      <c r="B1383" s="2" t="s">
        <v>101</v>
      </c>
      <c r="C1383" s="2" t="s">
        <v>102</v>
      </c>
      <c r="D1383" s="2">
        <v>20</v>
      </c>
      <c r="F1383" s="2">
        <v>11247.48</v>
      </c>
      <c r="H1383" s="2" t="str">
        <f t="shared" si="42"/>
        <v/>
      </c>
      <c r="J1383" s="2">
        <f t="shared" si="43"/>
        <v>0</v>
      </c>
      <c r="P1383" s="2" t="s">
        <v>1162</v>
      </c>
      <c r="Q1383" s="2" t="s">
        <v>1156</v>
      </c>
      <c r="R1383" s="2" t="s">
        <v>278</v>
      </c>
    </row>
    <row r="1384" spans="1:18">
      <c r="A1384" s="2" t="s">
        <v>1155</v>
      </c>
      <c r="B1384" s="2" t="s">
        <v>90</v>
      </c>
      <c r="C1384" s="2" t="s">
        <v>378</v>
      </c>
      <c r="D1384" s="2">
        <v>2120.85</v>
      </c>
      <c r="E1384" s="2">
        <v>1972</v>
      </c>
      <c r="G1384" s="2">
        <v>2121</v>
      </c>
      <c r="H1384" s="2" t="str">
        <f t="shared" si="42"/>
        <v/>
      </c>
      <c r="J1384" s="2">
        <f t="shared" si="43"/>
        <v>2121</v>
      </c>
      <c r="K1384" s="2">
        <v>2121</v>
      </c>
      <c r="L1384" s="2">
        <v>2121</v>
      </c>
      <c r="M1384" s="2">
        <v>2121</v>
      </c>
      <c r="N1384" s="2">
        <v>2121</v>
      </c>
      <c r="O1384" s="2">
        <v>2121</v>
      </c>
      <c r="Q1384" s="2" t="s">
        <v>1156</v>
      </c>
      <c r="R1384" s="2" t="s">
        <v>278</v>
      </c>
    </row>
    <row r="1385" spans="1:18">
      <c r="A1385" s="2" t="s">
        <v>1163</v>
      </c>
      <c r="B1385" s="2" t="s">
        <v>10</v>
      </c>
      <c r="C1385" s="2" t="s">
        <v>114</v>
      </c>
      <c r="D1385" s="2">
        <v>-770.52</v>
      </c>
      <c r="F1385" s="2">
        <v>-360</v>
      </c>
      <c r="H1385" s="2" t="str">
        <f t="shared" si="42"/>
        <v/>
      </c>
      <c r="J1385" s="2">
        <f t="shared" si="43"/>
        <v>0</v>
      </c>
      <c r="P1385" s="2" t="s">
        <v>1164</v>
      </c>
      <c r="Q1385" s="2" t="s">
        <v>1156</v>
      </c>
      <c r="R1385" s="2" t="s">
        <v>278</v>
      </c>
    </row>
    <row r="1386" spans="1:18">
      <c r="A1386" s="2" t="s">
        <v>1163</v>
      </c>
      <c r="B1386" s="2" t="s">
        <v>69</v>
      </c>
      <c r="C1386" s="2" t="s">
        <v>70</v>
      </c>
      <c r="D1386" s="2">
        <v>-4906</v>
      </c>
      <c r="E1386" s="2">
        <v>-4907</v>
      </c>
      <c r="F1386" s="2">
        <v>-4907</v>
      </c>
      <c r="G1386" s="2">
        <v>-4907</v>
      </c>
      <c r="H1386" s="2" t="str">
        <f t="shared" si="42"/>
        <v/>
      </c>
      <c r="J1386" s="2">
        <f t="shared" si="43"/>
        <v>-4907</v>
      </c>
      <c r="K1386" s="2">
        <v>-4906</v>
      </c>
      <c r="L1386" s="2">
        <v>-3827</v>
      </c>
      <c r="M1386" s="2">
        <v>-1667</v>
      </c>
      <c r="N1386" s="2">
        <v>-1666</v>
      </c>
      <c r="O1386" s="2">
        <v>-1667</v>
      </c>
      <c r="P1386" s="2" t="s">
        <v>1165</v>
      </c>
      <c r="Q1386" s="2" t="s">
        <v>1156</v>
      </c>
      <c r="R1386" s="2" t="s">
        <v>278</v>
      </c>
    </row>
    <row r="1387" spans="1:18">
      <c r="A1387" s="2" t="s">
        <v>1163</v>
      </c>
      <c r="B1387" s="2" t="s">
        <v>69</v>
      </c>
      <c r="C1387" s="2" t="s">
        <v>181</v>
      </c>
      <c r="D1387" s="2">
        <v>-75855</v>
      </c>
      <c r="E1387" s="2">
        <v>-88323</v>
      </c>
      <c r="F1387" s="2">
        <v>-82275</v>
      </c>
      <c r="G1387" s="2">
        <v>-78194</v>
      </c>
      <c r="H1387" s="2" t="str">
        <f t="shared" si="42"/>
        <v/>
      </c>
      <c r="J1387" s="2">
        <f t="shared" si="43"/>
        <v>-78194</v>
      </c>
      <c r="K1387" s="2">
        <v>-77295</v>
      </c>
      <c r="L1387" s="2">
        <v>-74631</v>
      </c>
      <c r="M1387" s="2">
        <v>-71995</v>
      </c>
      <c r="N1387" s="2">
        <v>-69937</v>
      </c>
      <c r="O1387" s="2">
        <v>-67875</v>
      </c>
      <c r="P1387" s="2" t="s">
        <v>1166</v>
      </c>
      <c r="Q1387" s="2" t="s">
        <v>1156</v>
      </c>
      <c r="R1387" s="2" t="s">
        <v>278</v>
      </c>
    </row>
    <row r="1388" spans="1:18">
      <c r="A1388" s="2" t="s">
        <v>1163</v>
      </c>
      <c r="B1388" s="2" t="s">
        <v>69</v>
      </c>
      <c r="C1388" s="2" t="s">
        <v>434</v>
      </c>
      <c r="D1388" s="2">
        <v>-577</v>
      </c>
      <c r="E1388" s="2">
        <v>-577</v>
      </c>
      <c r="F1388" s="2">
        <v>-577</v>
      </c>
      <c r="G1388" s="2">
        <v>-577</v>
      </c>
      <c r="H1388" s="2" t="str">
        <f t="shared" si="42"/>
        <v/>
      </c>
      <c r="J1388" s="2">
        <f t="shared" si="43"/>
        <v>-577</v>
      </c>
      <c r="K1388" s="2">
        <v>-577</v>
      </c>
      <c r="L1388" s="2">
        <v>-577</v>
      </c>
      <c r="M1388" s="2">
        <v>-577</v>
      </c>
      <c r="N1388" s="2">
        <v>-577</v>
      </c>
      <c r="O1388" s="2">
        <v>-577</v>
      </c>
      <c r="P1388" s="2" t="s">
        <v>1167</v>
      </c>
      <c r="Q1388" s="2" t="s">
        <v>1156</v>
      </c>
      <c r="R1388" s="2" t="s">
        <v>278</v>
      </c>
    </row>
    <row r="1389" spans="1:18">
      <c r="A1389" s="2" t="s">
        <v>1163</v>
      </c>
      <c r="B1389" s="2" t="s">
        <v>69</v>
      </c>
      <c r="C1389" s="2" t="s">
        <v>1047</v>
      </c>
      <c r="D1389" s="2">
        <v>-35606</v>
      </c>
      <c r="E1389" s="2">
        <v>-35604</v>
      </c>
      <c r="F1389" s="2">
        <v>-35604</v>
      </c>
      <c r="G1389" s="2">
        <v>-35605</v>
      </c>
      <c r="H1389" s="2" t="str">
        <f t="shared" si="42"/>
        <v/>
      </c>
      <c r="J1389" s="2">
        <f t="shared" si="43"/>
        <v>-35605</v>
      </c>
      <c r="K1389" s="2">
        <v>-35605</v>
      </c>
      <c r="L1389" s="2">
        <v>-35604</v>
      </c>
      <c r="M1389" s="2">
        <v>-35607</v>
      </c>
      <c r="N1389" s="2">
        <v>-35603</v>
      </c>
      <c r="O1389" s="2">
        <v>-35607</v>
      </c>
      <c r="P1389" s="2" t="s">
        <v>1168</v>
      </c>
      <c r="Q1389" s="2" t="s">
        <v>1156</v>
      </c>
      <c r="R1389" s="2" t="s">
        <v>278</v>
      </c>
    </row>
    <row r="1390" spans="1:18">
      <c r="A1390" s="2" t="s">
        <v>1163</v>
      </c>
      <c r="B1390" s="2" t="s">
        <v>69</v>
      </c>
      <c r="C1390" s="2" t="s">
        <v>436</v>
      </c>
      <c r="D1390" s="2">
        <v>-318</v>
      </c>
      <c r="E1390" s="2">
        <v>-319</v>
      </c>
      <c r="F1390" s="2">
        <v>-319</v>
      </c>
      <c r="G1390" s="2">
        <v>-318</v>
      </c>
      <c r="H1390" s="2" t="str">
        <f t="shared" si="42"/>
        <v/>
      </c>
      <c r="J1390" s="2">
        <f t="shared" si="43"/>
        <v>-318</v>
      </c>
      <c r="K1390" s="2">
        <v>-318</v>
      </c>
      <c r="L1390" s="2">
        <v>-318</v>
      </c>
      <c r="M1390" s="2">
        <v>-318</v>
      </c>
      <c r="N1390" s="2">
        <v>-319</v>
      </c>
      <c r="O1390" s="2">
        <v>-317</v>
      </c>
      <c r="P1390" s="2" t="s">
        <v>1169</v>
      </c>
      <c r="Q1390" s="2" t="s">
        <v>1156</v>
      </c>
      <c r="R1390" s="2" t="s">
        <v>278</v>
      </c>
    </row>
    <row r="1391" spans="1:18">
      <c r="A1391" s="2" t="s">
        <v>1163</v>
      </c>
      <c r="B1391" s="2" t="s">
        <v>18</v>
      </c>
      <c r="C1391" s="2" t="s">
        <v>19</v>
      </c>
      <c r="D1391" s="2">
        <v>567.22</v>
      </c>
      <c r="E1391" s="2">
        <v>821</v>
      </c>
      <c r="F1391" s="2">
        <v>785.17</v>
      </c>
      <c r="G1391" s="2">
        <v>2504</v>
      </c>
      <c r="H1391" s="2" t="str">
        <f t="shared" si="42"/>
        <v/>
      </c>
      <c r="J1391" s="2">
        <f t="shared" si="43"/>
        <v>2504</v>
      </c>
      <c r="K1391" s="2">
        <v>2504</v>
      </c>
      <c r="L1391" s="2">
        <v>2504</v>
      </c>
      <c r="M1391" s="2">
        <v>2504</v>
      </c>
      <c r="N1391" s="2">
        <v>2504</v>
      </c>
      <c r="O1391" s="2">
        <v>2504</v>
      </c>
      <c r="P1391" s="2" t="s">
        <v>20</v>
      </c>
      <c r="Q1391" s="2" t="s">
        <v>1156</v>
      </c>
      <c r="R1391" s="2" t="s">
        <v>278</v>
      </c>
    </row>
    <row r="1392" spans="1:18">
      <c r="A1392" s="2" t="s">
        <v>1163</v>
      </c>
      <c r="B1392" s="2" t="s">
        <v>18</v>
      </c>
      <c r="C1392" s="2" t="s">
        <v>21</v>
      </c>
      <c r="D1392" s="2">
        <v>3.42</v>
      </c>
      <c r="E1392" s="2">
        <v>10</v>
      </c>
      <c r="F1392" s="2">
        <v>3.73</v>
      </c>
      <c r="G1392" s="2">
        <v>10</v>
      </c>
      <c r="H1392" s="2" t="str">
        <f t="shared" si="42"/>
        <v/>
      </c>
      <c r="J1392" s="2">
        <f t="shared" si="43"/>
        <v>10</v>
      </c>
      <c r="K1392" s="2">
        <v>10</v>
      </c>
      <c r="L1392" s="2">
        <v>10</v>
      </c>
      <c r="M1392" s="2">
        <v>10</v>
      </c>
      <c r="N1392" s="2">
        <v>10</v>
      </c>
      <c r="O1392" s="2">
        <v>10</v>
      </c>
      <c r="P1392" s="2" t="s">
        <v>1170</v>
      </c>
      <c r="Q1392" s="2" t="s">
        <v>1156</v>
      </c>
      <c r="R1392" s="2" t="s">
        <v>278</v>
      </c>
    </row>
    <row r="1393" spans="1:18">
      <c r="A1393" s="2" t="s">
        <v>1163</v>
      </c>
      <c r="B1393" s="2" t="s">
        <v>18</v>
      </c>
      <c r="C1393" s="2" t="s">
        <v>23</v>
      </c>
      <c r="D1393" s="2">
        <v>24.78</v>
      </c>
      <c r="H1393" s="2" t="str">
        <f t="shared" si="42"/>
        <v/>
      </c>
      <c r="J1393" s="2">
        <f t="shared" si="43"/>
        <v>0</v>
      </c>
      <c r="P1393" s="2" t="s">
        <v>26</v>
      </c>
      <c r="Q1393" s="2" t="s">
        <v>1156</v>
      </c>
      <c r="R1393" s="2" t="s">
        <v>278</v>
      </c>
    </row>
    <row r="1394" spans="1:18">
      <c r="A1394" s="2" t="s">
        <v>1163</v>
      </c>
      <c r="B1394" s="2" t="s">
        <v>18</v>
      </c>
      <c r="C1394" s="2" t="s">
        <v>27</v>
      </c>
      <c r="D1394" s="2">
        <v>5466.4</v>
      </c>
      <c r="E1394" s="2">
        <v>10968</v>
      </c>
      <c r="F1394" s="2">
        <v>9833.4</v>
      </c>
      <c r="G1394" s="2">
        <v>7896</v>
      </c>
      <c r="H1394" s="2" t="str">
        <f t="shared" si="42"/>
        <v>W</v>
      </c>
      <c r="J1394" s="2">
        <f t="shared" si="43"/>
        <v>7896</v>
      </c>
      <c r="K1394" s="2">
        <v>7896</v>
      </c>
      <c r="L1394" s="2">
        <v>7896</v>
      </c>
      <c r="M1394" s="2">
        <v>7896</v>
      </c>
      <c r="N1394" s="2">
        <v>7896</v>
      </c>
      <c r="O1394" s="2">
        <v>7896</v>
      </c>
      <c r="P1394" s="2" t="s">
        <v>20</v>
      </c>
      <c r="Q1394" s="2" t="s">
        <v>1156</v>
      </c>
      <c r="R1394" s="2" t="s">
        <v>278</v>
      </c>
    </row>
    <row r="1395" spans="1:18">
      <c r="A1395" s="2" t="s">
        <v>1163</v>
      </c>
      <c r="B1395" s="2" t="s">
        <v>18</v>
      </c>
      <c r="C1395" s="2" t="s">
        <v>29</v>
      </c>
      <c r="D1395" s="2">
        <v>1325.67</v>
      </c>
      <c r="H1395" s="2" t="str">
        <f t="shared" si="42"/>
        <v/>
      </c>
      <c r="J1395" s="2">
        <f t="shared" si="43"/>
        <v>0</v>
      </c>
      <c r="P1395" s="2" t="s">
        <v>26</v>
      </c>
      <c r="Q1395" s="2" t="s">
        <v>1156</v>
      </c>
      <c r="R1395" s="2" t="s">
        <v>278</v>
      </c>
    </row>
    <row r="1396" spans="1:18">
      <c r="A1396" s="2" t="s">
        <v>1163</v>
      </c>
      <c r="B1396" s="2" t="s">
        <v>18</v>
      </c>
      <c r="C1396" s="2" t="s">
        <v>31</v>
      </c>
      <c r="D1396" s="2">
        <v>102.15</v>
      </c>
      <c r="E1396" s="2">
        <v>161</v>
      </c>
      <c r="F1396" s="2">
        <v>152.88</v>
      </c>
      <c r="G1396" s="2">
        <v>523</v>
      </c>
      <c r="H1396" s="2" t="str">
        <f t="shared" si="42"/>
        <v/>
      </c>
      <c r="J1396" s="2">
        <f t="shared" si="43"/>
        <v>523</v>
      </c>
      <c r="K1396" s="2">
        <v>523</v>
      </c>
      <c r="L1396" s="2">
        <v>523</v>
      </c>
      <c r="M1396" s="2">
        <v>523</v>
      </c>
      <c r="N1396" s="2">
        <v>523</v>
      </c>
      <c r="O1396" s="2">
        <v>523</v>
      </c>
      <c r="P1396" s="2" t="s">
        <v>20</v>
      </c>
      <c r="Q1396" s="2" t="s">
        <v>1156</v>
      </c>
      <c r="R1396" s="2" t="s">
        <v>278</v>
      </c>
    </row>
    <row r="1397" spans="1:18">
      <c r="A1397" s="2" t="s">
        <v>1163</v>
      </c>
      <c r="B1397" s="2" t="s">
        <v>36</v>
      </c>
      <c r="C1397" s="2" t="s">
        <v>41</v>
      </c>
      <c r="D1397" s="2">
        <v>62.05</v>
      </c>
      <c r="E1397" s="2">
        <v>68</v>
      </c>
      <c r="F1397" s="2">
        <v>65.12</v>
      </c>
      <c r="G1397" s="2">
        <v>202</v>
      </c>
      <c r="H1397" s="2" t="str">
        <f t="shared" si="42"/>
        <v/>
      </c>
      <c r="J1397" s="2">
        <f t="shared" si="43"/>
        <v>202</v>
      </c>
      <c r="K1397" s="2">
        <v>202</v>
      </c>
      <c r="L1397" s="2">
        <v>202</v>
      </c>
      <c r="M1397" s="2">
        <v>202</v>
      </c>
      <c r="N1397" s="2">
        <v>202</v>
      </c>
      <c r="O1397" s="2">
        <v>202</v>
      </c>
      <c r="P1397" s="2" t="s">
        <v>20</v>
      </c>
      <c r="Q1397" s="2" t="s">
        <v>1156</v>
      </c>
      <c r="R1397" s="2" t="s">
        <v>278</v>
      </c>
    </row>
    <row r="1398" spans="1:18">
      <c r="A1398" s="2" t="s">
        <v>1163</v>
      </c>
      <c r="B1398" s="2" t="s">
        <v>42</v>
      </c>
      <c r="C1398" s="2" t="s">
        <v>192</v>
      </c>
      <c r="D1398" s="2">
        <v>1599.6</v>
      </c>
      <c r="E1398" s="2">
        <v>113400</v>
      </c>
      <c r="F1398" s="2">
        <v>1599.6</v>
      </c>
      <c r="G1398" s="2">
        <v>117000</v>
      </c>
      <c r="H1398" s="2" t="str">
        <f t="shared" si="42"/>
        <v>W</v>
      </c>
      <c r="J1398" s="2">
        <f t="shared" si="43"/>
        <v>117000</v>
      </c>
      <c r="K1398" s="2">
        <v>117000</v>
      </c>
      <c r="L1398" s="2">
        <v>117000</v>
      </c>
      <c r="M1398" s="2">
        <v>117000</v>
      </c>
      <c r="N1398" s="2">
        <v>117000</v>
      </c>
      <c r="O1398" s="2">
        <v>117000</v>
      </c>
      <c r="P1398" s="2" t="s">
        <v>1171</v>
      </c>
      <c r="Q1398" s="2" t="s">
        <v>1156</v>
      </c>
      <c r="R1398" s="2" t="s">
        <v>278</v>
      </c>
    </row>
    <row r="1399" spans="1:18">
      <c r="A1399" s="2" t="s">
        <v>1163</v>
      </c>
      <c r="B1399" s="2" t="s">
        <v>42</v>
      </c>
      <c r="C1399" s="2" t="s">
        <v>625</v>
      </c>
      <c r="D1399" s="2">
        <v>2160.9499999999998</v>
      </c>
      <c r="E1399" s="2">
        <v>2000</v>
      </c>
      <c r="F1399" s="2">
        <v>1707.32</v>
      </c>
      <c r="G1399" s="2">
        <v>2000</v>
      </c>
      <c r="H1399" s="2" t="str">
        <f t="shared" si="42"/>
        <v/>
      </c>
      <c r="J1399" s="2">
        <f t="shared" si="43"/>
        <v>2000</v>
      </c>
      <c r="K1399" s="2">
        <v>2000</v>
      </c>
      <c r="L1399" s="2">
        <v>2000</v>
      </c>
      <c r="M1399" s="2">
        <v>2000</v>
      </c>
      <c r="N1399" s="2">
        <v>2000</v>
      </c>
      <c r="O1399" s="2">
        <v>2000</v>
      </c>
      <c r="P1399" s="2" t="s">
        <v>1172</v>
      </c>
      <c r="Q1399" s="2" t="s">
        <v>1156</v>
      </c>
      <c r="R1399" s="2" t="s">
        <v>278</v>
      </c>
    </row>
    <row r="1400" spans="1:18">
      <c r="A1400" s="2" t="s">
        <v>1163</v>
      </c>
      <c r="B1400" s="2" t="s">
        <v>42</v>
      </c>
      <c r="C1400" s="2" t="s">
        <v>45</v>
      </c>
      <c r="E1400" s="2">
        <v>200</v>
      </c>
      <c r="G1400" s="2">
        <v>200</v>
      </c>
      <c r="H1400" s="2" t="str">
        <f t="shared" si="42"/>
        <v/>
      </c>
      <c r="J1400" s="2">
        <f t="shared" si="43"/>
        <v>200</v>
      </c>
      <c r="K1400" s="2">
        <v>200</v>
      </c>
      <c r="L1400" s="2">
        <v>200</v>
      </c>
      <c r="M1400" s="2">
        <v>200</v>
      </c>
      <c r="N1400" s="2">
        <v>200</v>
      </c>
      <c r="O1400" s="2">
        <v>200</v>
      </c>
      <c r="P1400" s="2" t="s">
        <v>1173</v>
      </c>
      <c r="Q1400" s="2" t="s">
        <v>1156</v>
      </c>
      <c r="R1400" s="2" t="s">
        <v>278</v>
      </c>
    </row>
    <row r="1401" spans="1:18">
      <c r="A1401" s="2" t="s">
        <v>1163</v>
      </c>
      <c r="B1401" s="2" t="s">
        <v>42</v>
      </c>
      <c r="C1401" s="2" t="s">
        <v>205</v>
      </c>
      <c r="D1401" s="2">
        <v>42965.14</v>
      </c>
      <c r="E1401" s="2">
        <v>105000</v>
      </c>
      <c r="F1401" s="2">
        <v>52279.29</v>
      </c>
      <c r="G1401" s="2">
        <v>105000</v>
      </c>
      <c r="H1401" s="2" t="str">
        <f t="shared" si="42"/>
        <v>W</v>
      </c>
      <c r="J1401" s="2">
        <f t="shared" si="43"/>
        <v>105000</v>
      </c>
      <c r="K1401" s="2">
        <v>125000</v>
      </c>
      <c r="L1401" s="2">
        <v>125000</v>
      </c>
      <c r="M1401" s="2">
        <v>125000</v>
      </c>
      <c r="N1401" s="2">
        <v>125000</v>
      </c>
      <c r="O1401" s="2">
        <v>125000</v>
      </c>
      <c r="P1401" s="2" t="s">
        <v>1174</v>
      </c>
      <c r="Q1401" s="2" t="s">
        <v>1156</v>
      </c>
      <c r="R1401" s="2" t="s">
        <v>278</v>
      </c>
    </row>
    <row r="1402" spans="1:18">
      <c r="A1402" s="2" t="s">
        <v>1163</v>
      </c>
      <c r="B1402" s="2" t="s">
        <v>42</v>
      </c>
      <c r="C1402" s="2" t="s">
        <v>208</v>
      </c>
      <c r="D1402" s="2">
        <v>400.94</v>
      </c>
      <c r="H1402" s="2" t="str">
        <f t="shared" si="42"/>
        <v/>
      </c>
      <c r="J1402" s="2">
        <f t="shared" si="43"/>
        <v>0</v>
      </c>
      <c r="P1402" s="2" t="s">
        <v>1175</v>
      </c>
      <c r="Q1402" s="2" t="s">
        <v>1156</v>
      </c>
      <c r="R1402" s="2" t="s">
        <v>278</v>
      </c>
    </row>
    <row r="1403" spans="1:18">
      <c r="A1403" s="2" t="s">
        <v>1163</v>
      </c>
      <c r="B1403" s="2" t="s">
        <v>42</v>
      </c>
      <c r="C1403" s="2" t="s">
        <v>210</v>
      </c>
      <c r="D1403" s="2">
        <v>1089.07</v>
      </c>
      <c r="H1403" s="2" t="str">
        <f t="shared" si="42"/>
        <v/>
      </c>
      <c r="J1403" s="2">
        <f t="shared" si="43"/>
        <v>0</v>
      </c>
      <c r="P1403" s="2" t="s">
        <v>1176</v>
      </c>
      <c r="Q1403" s="2" t="s">
        <v>1156</v>
      </c>
      <c r="R1403" s="2" t="s">
        <v>278</v>
      </c>
    </row>
    <row r="1404" spans="1:18">
      <c r="A1404" s="2" t="s">
        <v>1163</v>
      </c>
      <c r="B1404" s="2" t="s">
        <v>42</v>
      </c>
      <c r="C1404" s="2" t="s">
        <v>128</v>
      </c>
      <c r="E1404" s="2">
        <v>2000</v>
      </c>
      <c r="H1404" s="2" t="str">
        <f t="shared" si="42"/>
        <v/>
      </c>
      <c r="J1404" s="2">
        <f t="shared" si="43"/>
        <v>0</v>
      </c>
      <c r="P1404" s="2" t="s">
        <v>1177</v>
      </c>
      <c r="Q1404" s="2" t="s">
        <v>1156</v>
      </c>
      <c r="R1404" s="2" t="s">
        <v>278</v>
      </c>
    </row>
    <row r="1405" spans="1:18">
      <c r="A1405" s="2" t="s">
        <v>1163</v>
      </c>
      <c r="B1405" s="2" t="s">
        <v>42</v>
      </c>
      <c r="C1405" s="2" t="s">
        <v>46</v>
      </c>
      <c r="D1405" s="2">
        <v>139.22999999999999</v>
      </c>
      <c r="H1405" s="2" t="str">
        <f t="shared" si="42"/>
        <v/>
      </c>
      <c r="J1405" s="2">
        <f t="shared" si="43"/>
        <v>0</v>
      </c>
      <c r="P1405" s="2" t="s">
        <v>1178</v>
      </c>
      <c r="Q1405" s="2" t="s">
        <v>1156</v>
      </c>
      <c r="R1405" s="2" t="s">
        <v>278</v>
      </c>
    </row>
    <row r="1406" spans="1:18">
      <c r="A1406" s="2" t="s">
        <v>1163</v>
      </c>
      <c r="B1406" s="2" t="s">
        <v>42</v>
      </c>
      <c r="C1406" s="2" t="s">
        <v>134</v>
      </c>
      <c r="D1406" s="2">
        <v>8149.74</v>
      </c>
      <c r="E1406" s="2">
        <v>21000</v>
      </c>
      <c r="F1406" s="2">
        <v>15720.72</v>
      </c>
      <c r="G1406" s="2">
        <v>17000</v>
      </c>
      <c r="H1406" s="2" t="str">
        <f t="shared" si="42"/>
        <v/>
      </c>
      <c r="J1406" s="2">
        <f t="shared" si="43"/>
        <v>17000</v>
      </c>
      <c r="K1406" s="2">
        <v>7000</v>
      </c>
      <c r="L1406" s="2">
        <v>7000</v>
      </c>
      <c r="M1406" s="2">
        <v>7000</v>
      </c>
      <c r="N1406" s="2">
        <v>7000</v>
      </c>
      <c r="O1406" s="2">
        <v>7000</v>
      </c>
      <c r="P1406" s="2" t="s">
        <v>1179</v>
      </c>
      <c r="Q1406" s="2" t="s">
        <v>1156</v>
      </c>
      <c r="R1406" s="2" t="s">
        <v>278</v>
      </c>
    </row>
    <row r="1407" spans="1:18">
      <c r="A1407" s="2" t="s">
        <v>1163</v>
      </c>
      <c r="B1407" s="2" t="s">
        <v>60</v>
      </c>
      <c r="C1407" s="2" t="s">
        <v>87</v>
      </c>
      <c r="D1407" s="2">
        <v>213399</v>
      </c>
      <c r="E1407" s="2">
        <v>226673</v>
      </c>
      <c r="F1407" s="2">
        <v>227360</v>
      </c>
      <c r="G1407" s="2">
        <v>215800</v>
      </c>
      <c r="H1407" s="2" t="str">
        <f t="shared" si="42"/>
        <v/>
      </c>
      <c r="J1407" s="2">
        <f t="shared" si="43"/>
        <v>215800</v>
      </c>
      <c r="K1407" s="2">
        <v>214573</v>
      </c>
      <c r="L1407" s="2">
        <v>209459</v>
      </c>
      <c r="M1407" s="2">
        <v>210348</v>
      </c>
      <c r="N1407" s="2">
        <v>211007</v>
      </c>
      <c r="O1407" s="2">
        <v>217505</v>
      </c>
      <c r="P1407" s="2" t="s">
        <v>1180</v>
      </c>
      <c r="Q1407" s="2" t="s">
        <v>1156</v>
      </c>
      <c r="R1407" s="2" t="s">
        <v>278</v>
      </c>
    </row>
    <row r="1408" spans="1:18">
      <c r="A1408" s="2" t="s">
        <v>1163</v>
      </c>
      <c r="B1408" s="2" t="s">
        <v>90</v>
      </c>
      <c r="C1408" s="2" t="s">
        <v>91</v>
      </c>
      <c r="D1408" s="2">
        <v>92426.37</v>
      </c>
      <c r="E1408" s="2">
        <v>70170</v>
      </c>
      <c r="G1408" s="2">
        <v>112927</v>
      </c>
      <c r="H1408" s="2" t="str">
        <f t="shared" si="42"/>
        <v/>
      </c>
      <c r="J1408" s="2">
        <f t="shared" si="43"/>
        <v>112927</v>
      </c>
      <c r="K1408" s="2">
        <v>112562</v>
      </c>
      <c r="L1408" s="2">
        <v>112677</v>
      </c>
      <c r="M1408" s="2">
        <v>112400</v>
      </c>
      <c r="N1408" s="2">
        <v>112200</v>
      </c>
      <c r="O1408" s="2">
        <v>110781</v>
      </c>
      <c r="P1408" s="2" t="s">
        <v>465</v>
      </c>
      <c r="Q1408" s="2" t="s">
        <v>1156</v>
      </c>
      <c r="R1408" s="2" t="s">
        <v>278</v>
      </c>
    </row>
    <row r="1409" spans="1:18">
      <c r="A1409" s="2" t="s">
        <v>1163</v>
      </c>
      <c r="B1409" s="2" t="s">
        <v>90</v>
      </c>
      <c r="C1409" s="2" t="s">
        <v>1181</v>
      </c>
      <c r="D1409" s="2">
        <v>111717.8</v>
      </c>
      <c r="H1409" s="2" t="str">
        <f t="shared" si="42"/>
        <v/>
      </c>
      <c r="J1409" s="2">
        <f t="shared" si="43"/>
        <v>0</v>
      </c>
      <c r="P1409" s="2" t="s">
        <v>1182</v>
      </c>
      <c r="Q1409" s="2" t="s">
        <v>1156</v>
      </c>
      <c r="R1409" s="2" t="s">
        <v>278</v>
      </c>
    </row>
    <row r="1410" spans="1:18">
      <c r="A1410" s="2" t="s">
        <v>1163</v>
      </c>
      <c r="B1410" s="2" t="s">
        <v>90</v>
      </c>
      <c r="C1410" s="2" t="s">
        <v>378</v>
      </c>
      <c r="D1410" s="2">
        <v>9099.85</v>
      </c>
      <c r="E1410" s="2">
        <v>1234</v>
      </c>
      <c r="G1410" s="2">
        <v>9100</v>
      </c>
      <c r="H1410" s="2" t="str">
        <f t="shared" si="42"/>
        <v/>
      </c>
      <c r="J1410" s="2">
        <f t="shared" si="43"/>
        <v>9100</v>
      </c>
      <c r="K1410" s="2">
        <v>9100</v>
      </c>
      <c r="L1410" s="2">
        <v>9100</v>
      </c>
      <c r="M1410" s="2">
        <v>9100</v>
      </c>
      <c r="N1410" s="2">
        <v>9100</v>
      </c>
      <c r="O1410" s="2">
        <v>9100</v>
      </c>
      <c r="Q1410" s="2" t="s">
        <v>1156</v>
      </c>
      <c r="R1410" s="2" t="s">
        <v>278</v>
      </c>
    </row>
    <row r="1411" spans="1:18">
      <c r="A1411" s="2" t="s">
        <v>1183</v>
      </c>
      <c r="B1411" s="2" t="s">
        <v>69</v>
      </c>
      <c r="C1411" s="2" t="s">
        <v>181</v>
      </c>
      <c r="D1411" s="2">
        <v>-3358</v>
      </c>
      <c r="E1411" s="2">
        <v>-125</v>
      </c>
      <c r="F1411" s="2">
        <v>-8833</v>
      </c>
      <c r="G1411" s="2">
        <v>-8835</v>
      </c>
      <c r="H1411" s="2" t="str">
        <f t="shared" ref="H1411:H1474" si="44">IF(ABS(G1411)&gt;5000,
      IF(ABS(F1411)&lt;&gt;0,
          IF(ABS((F1411-G1411)/G1411*100)&gt;10,"W",""),""),"")</f>
        <v/>
      </c>
      <c r="J1411" s="2">
        <f t="shared" ref="J1411:J1474" si="45">G1411+I1411</f>
        <v>-8835</v>
      </c>
      <c r="K1411" s="2">
        <v>-8834</v>
      </c>
      <c r="L1411" s="2">
        <v>-8833</v>
      </c>
      <c r="M1411" s="2">
        <v>-8835</v>
      </c>
      <c r="N1411" s="2">
        <v>-8834</v>
      </c>
      <c r="O1411" s="2">
        <v>-8832</v>
      </c>
      <c r="P1411" s="2" t="s">
        <v>1184</v>
      </c>
      <c r="Q1411" s="2" t="s">
        <v>1156</v>
      </c>
      <c r="R1411" s="2" t="s">
        <v>278</v>
      </c>
    </row>
    <row r="1412" spans="1:18">
      <c r="A1412" s="2" t="s">
        <v>1183</v>
      </c>
      <c r="B1412" s="2" t="s">
        <v>69</v>
      </c>
      <c r="C1412" s="2" t="s">
        <v>434</v>
      </c>
      <c r="D1412" s="2">
        <v>-558</v>
      </c>
      <c r="E1412" s="2">
        <v>-5157</v>
      </c>
      <c r="F1412" s="2">
        <v>-557</v>
      </c>
      <c r="G1412" s="2">
        <v>-559</v>
      </c>
      <c r="H1412" s="2" t="str">
        <f t="shared" si="44"/>
        <v/>
      </c>
      <c r="J1412" s="2">
        <f t="shared" si="45"/>
        <v>-559</v>
      </c>
      <c r="K1412" s="2">
        <v>-557</v>
      </c>
      <c r="L1412" s="2">
        <v>-558</v>
      </c>
      <c r="M1412" s="2">
        <v>-292</v>
      </c>
      <c r="N1412" s="2">
        <v>-103</v>
      </c>
      <c r="O1412" s="2">
        <v>-102</v>
      </c>
      <c r="P1412" s="2" t="s">
        <v>1185</v>
      </c>
      <c r="Q1412" s="2" t="s">
        <v>1156</v>
      </c>
      <c r="R1412" s="2" t="s">
        <v>278</v>
      </c>
    </row>
    <row r="1413" spans="1:18">
      <c r="A1413" s="2" t="s">
        <v>1183</v>
      </c>
      <c r="B1413" s="2" t="s">
        <v>42</v>
      </c>
      <c r="C1413" s="2" t="s">
        <v>186</v>
      </c>
      <c r="D1413" s="2">
        <v>464</v>
      </c>
      <c r="E1413" s="2">
        <v>600</v>
      </c>
      <c r="F1413" s="2">
        <v>440.48</v>
      </c>
      <c r="G1413" s="2">
        <v>540</v>
      </c>
      <c r="H1413" s="2" t="str">
        <f t="shared" si="44"/>
        <v/>
      </c>
      <c r="J1413" s="2">
        <f t="shared" si="45"/>
        <v>540</v>
      </c>
      <c r="K1413" s="2">
        <v>540</v>
      </c>
      <c r="L1413" s="2">
        <v>540</v>
      </c>
      <c r="M1413" s="2">
        <v>540</v>
      </c>
      <c r="N1413" s="2">
        <v>540</v>
      </c>
      <c r="O1413" s="2">
        <v>540</v>
      </c>
      <c r="P1413" s="2" t="s">
        <v>1186</v>
      </c>
      <c r="Q1413" s="2" t="s">
        <v>1156</v>
      </c>
      <c r="R1413" s="2" t="s">
        <v>278</v>
      </c>
    </row>
    <row r="1414" spans="1:18">
      <c r="A1414" s="2" t="s">
        <v>1183</v>
      </c>
      <c r="B1414" s="2" t="s">
        <v>42</v>
      </c>
      <c r="C1414" s="2" t="s">
        <v>625</v>
      </c>
      <c r="D1414" s="2">
        <v>6419.09</v>
      </c>
      <c r="E1414" s="2">
        <v>20000</v>
      </c>
      <c r="F1414" s="2">
        <v>20233.96</v>
      </c>
      <c r="G1414" s="2">
        <v>12500</v>
      </c>
      <c r="H1414" s="2" t="str">
        <f t="shared" si="44"/>
        <v>W</v>
      </c>
      <c r="J1414" s="2">
        <f t="shared" si="45"/>
        <v>12500</v>
      </c>
      <c r="K1414" s="2">
        <v>5000</v>
      </c>
      <c r="L1414" s="2">
        <v>5000</v>
      </c>
      <c r="M1414" s="2">
        <v>5000</v>
      </c>
      <c r="N1414" s="2">
        <v>5000</v>
      </c>
      <c r="O1414" s="2">
        <v>5000</v>
      </c>
      <c r="P1414" s="2" t="s">
        <v>1187</v>
      </c>
      <c r="Q1414" s="2" t="s">
        <v>1156</v>
      </c>
      <c r="R1414" s="2" t="s">
        <v>278</v>
      </c>
    </row>
    <row r="1415" spans="1:18">
      <c r="A1415" s="2" t="s">
        <v>1183</v>
      </c>
      <c r="B1415" s="2" t="s">
        <v>42</v>
      </c>
      <c r="C1415" s="2" t="s">
        <v>45</v>
      </c>
      <c r="D1415" s="2">
        <v>3545.89</v>
      </c>
      <c r="E1415" s="2">
        <v>1000</v>
      </c>
      <c r="F1415" s="2">
        <v>142.56</v>
      </c>
      <c r="G1415" s="2">
        <v>1000</v>
      </c>
      <c r="H1415" s="2" t="str">
        <f t="shared" si="44"/>
        <v/>
      </c>
      <c r="J1415" s="2">
        <f t="shared" si="45"/>
        <v>1000</v>
      </c>
      <c r="K1415" s="2">
        <v>1000</v>
      </c>
      <c r="L1415" s="2">
        <v>1000</v>
      </c>
      <c r="M1415" s="2">
        <v>1000</v>
      </c>
      <c r="N1415" s="2">
        <v>1000</v>
      </c>
      <c r="O1415" s="2">
        <v>1000</v>
      </c>
      <c r="P1415" s="2" t="s">
        <v>1188</v>
      </c>
      <c r="Q1415" s="2" t="s">
        <v>1156</v>
      </c>
      <c r="R1415" s="2" t="s">
        <v>278</v>
      </c>
    </row>
    <row r="1416" spans="1:18">
      <c r="A1416" s="2" t="s">
        <v>1183</v>
      </c>
      <c r="B1416" s="2" t="s">
        <v>42</v>
      </c>
      <c r="C1416" s="2" t="s">
        <v>205</v>
      </c>
      <c r="G1416" s="2">
        <v>10000</v>
      </c>
      <c r="H1416" s="2" t="str">
        <f t="shared" si="44"/>
        <v/>
      </c>
      <c r="J1416" s="2">
        <f t="shared" si="45"/>
        <v>10000</v>
      </c>
      <c r="P1416" s="2" t="s">
        <v>1189</v>
      </c>
      <c r="Q1416" s="2" t="s">
        <v>1156</v>
      </c>
      <c r="R1416" s="2" t="s">
        <v>278</v>
      </c>
    </row>
    <row r="1417" spans="1:18">
      <c r="A1417" s="2" t="s">
        <v>1183</v>
      </c>
      <c r="B1417" s="2" t="s">
        <v>42</v>
      </c>
      <c r="C1417" s="2" t="s">
        <v>124</v>
      </c>
      <c r="D1417" s="2">
        <v>1005.24</v>
      </c>
      <c r="E1417" s="2">
        <v>1000</v>
      </c>
      <c r="F1417" s="2">
        <v>1027.02</v>
      </c>
      <c r="G1417" s="2">
        <v>1000</v>
      </c>
      <c r="H1417" s="2" t="str">
        <f t="shared" si="44"/>
        <v/>
      </c>
      <c r="J1417" s="2">
        <f t="shared" si="45"/>
        <v>1000</v>
      </c>
      <c r="K1417" s="2">
        <v>1050</v>
      </c>
      <c r="L1417" s="2">
        <v>1050</v>
      </c>
      <c r="M1417" s="2">
        <v>1050</v>
      </c>
      <c r="N1417" s="2">
        <v>1050</v>
      </c>
      <c r="O1417" s="2">
        <v>1050</v>
      </c>
      <c r="P1417" s="2" t="s">
        <v>1190</v>
      </c>
      <c r="Q1417" s="2" t="s">
        <v>1156</v>
      </c>
      <c r="R1417" s="2" t="s">
        <v>278</v>
      </c>
    </row>
    <row r="1418" spans="1:18">
      <c r="A1418" s="2" t="s">
        <v>1183</v>
      </c>
      <c r="B1418" s="2" t="s">
        <v>60</v>
      </c>
      <c r="C1418" s="2" t="s">
        <v>87</v>
      </c>
      <c r="D1418" s="2">
        <v>10770</v>
      </c>
      <c r="E1418" s="2">
        <v>19016</v>
      </c>
      <c r="F1418" s="2">
        <v>17140</v>
      </c>
      <c r="G1418" s="2">
        <v>16817</v>
      </c>
      <c r="H1418" s="2" t="str">
        <f t="shared" si="44"/>
        <v/>
      </c>
      <c r="J1418" s="2">
        <f t="shared" si="45"/>
        <v>16817</v>
      </c>
      <c r="K1418" s="2">
        <v>16815</v>
      </c>
      <c r="L1418" s="2">
        <v>16746</v>
      </c>
      <c r="M1418" s="2">
        <v>15957</v>
      </c>
      <c r="N1418" s="2">
        <v>15957</v>
      </c>
      <c r="O1418" s="2">
        <v>15958</v>
      </c>
      <c r="P1418" s="2" t="s">
        <v>1191</v>
      </c>
      <c r="Q1418" s="2" t="s">
        <v>1156</v>
      </c>
      <c r="R1418" s="2" t="s">
        <v>278</v>
      </c>
    </row>
    <row r="1419" spans="1:18">
      <c r="A1419" s="2" t="s">
        <v>1183</v>
      </c>
      <c r="B1419" s="2" t="s">
        <v>60</v>
      </c>
      <c r="C1419" s="2" t="s">
        <v>335</v>
      </c>
      <c r="D1419" s="2">
        <v>493</v>
      </c>
      <c r="E1419" s="2">
        <v>492</v>
      </c>
      <c r="F1419" s="2">
        <v>492</v>
      </c>
      <c r="G1419" s="2">
        <v>492</v>
      </c>
      <c r="H1419" s="2" t="str">
        <f t="shared" si="44"/>
        <v/>
      </c>
      <c r="J1419" s="2">
        <f t="shared" si="45"/>
        <v>492</v>
      </c>
      <c r="K1419" s="2">
        <v>492</v>
      </c>
      <c r="L1419" s="2">
        <v>492</v>
      </c>
      <c r="M1419" s="2">
        <v>164</v>
      </c>
      <c r="Q1419" s="2" t="s">
        <v>1156</v>
      </c>
      <c r="R1419" s="2" t="s">
        <v>278</v>
      </c>
    </row>
    <row r="1420" spans="1:18">
      <c r="A1420" s="2" t="s">
        <v>1183</v>
      </c>
      <c r="B1420" s="2" t="s">
        <v>90</v>
      </c>
      <c r="C1420" s="2" t="s">
        <v>91</v>
      </c>
      <c r="D1420" s="2">
        <v>1246.5999999999999</v>
      </c>
      <c r="E1420" s="2">
        <v>3920</v>
      </c>
      <c r="G1420" s="2">
        <v>1526</v>
      </c>
      <c r="H1420" s="2" t="str">
        <f t="shared" si="44"/>
        <v/>
      </c>
      <c r="J1420" s="2">
        <f t="shared" si="45"/>
        <v>1526</v>
      </c>
      <c r="K1420" s="2">
        <v>1521</v>
      </c>
      <c r="L1420" s="2">
        <v>1523</v>
      </c>
      <c r="M1420" s="2">
        <v>1519</v>
      </c>
      <c r="N1420" s="2">
        <v>1516</v>
      </c>
      <c r="O1420" s="2">
        <v>1497</v>
      </c>
      <c r="P1420" s="2" t="s">
        <v>465</v>
      </c>
      <c r="Q1420" s="2" t="s">
        <v>1156</v>
      </c>
      <c r="R1420" s="2" t="s">
        <v>278</v>
      </c>
    </row>
    <row r="1421" spans="1:18">
      <c r="A1421" s="2" t="s">
        <v>1192</v>
      </c>
      <c r="B1421" s="2" t="s">
        <v>69</v>
      </c>
      <c r="C1421" s="2" t="s">
        <v>70</v>
      </c>
      <c r="D1421" s="2">
        <v>-793</v>
      </c>
      <c r="E1421" s="2">
        <v>-792</v>
      </c>
      <c r="F1421" s="2">
        <v>-792</v>
      </c>
      <c r="G1421" s="2">
        <v>-792</v>
      </c>
      <c r="H1421" s="2" t="str">
        <f t="shared" si="44"/>
        <v/>
      </c>
      <c r="J1421" s="2">
        <f t="shared" si="45"/>
        <v>-792</v>
      </c>
      <c r="K1421" s="2">
        <v>-792</v>
      </c>
      <c r="L1421" s="2">
        <v>-792</v>
      </c>
      <c r="M1421" s="2">
        <v>-792</v>
      </c>
      <c r="N1421" s="2">
        <v>-792</v>
      </c>
      <c r="O1421" s="2">
        <v>-792</v>
      </c>
      <c r="P1421" s="2" t="s">
        <v>1193</v>
      </c>
      <c r="Q1421" s="2" t="s">
        <v>1156</v>
      </c>
      <c r="R1421" s="2" t="s">
        <v>278</v>
      </c>
    </row>
    <row r="1422" spans="1:18">
      <c r="A1422" s="2" t="s">
        <v>1192</v>
      </c>
      <c r="B1422" s="2" t="s">
        <v>69</v>
      </c>
      <c r="C1422" s="2" t="s">
        <v>181</v>
      </c>
      <c r="D1422" s="2">
        <v>-1668</v>
      </c>
      <c r="E1422" s="2">
        <v>-1670</v>
      </c>
      <c r="F1422" s="2">
        <v>-2029</v>
      </c>
      <c r="G1422" s="2">
        <v>-2626</v>
      </c>
      <c r="H1422" s="2" t="str">
        <f t="shared" si="44"/>
        <v/>
      </c>
      <c r="J1422" s="2">
        <f t="shared" si="45"/>
        <v>-2626</v>
      </c>
      <c r="K1422" s="2">
        <v>-2150</v>
      </c>
      <c r="L1422" s="2">
        <v>-2151</v>
      </c>
      <c r="M1422" s="2">
        <v>-2151</v>
      </c>
      <c r="N1422" s="2">
        <v>-2151</v>
      </c>
      <c r="O1422" s="2">
        <v>-2149</v>
      </c>
      <c r="P1422" s="2" t="s">
        <v>1194</v>
      </c>
      <c r="Q1422" s="2" t="s">
        <v>1156</v>
      </c>
      <c r="R1422" s="2" t="s">
        <v>278</v>
      </c>
    </row>
    <row r="1423" spans="1:18">
      <c r="A1423" s="2" t="s">
        <v>1192</v>
      </c>
      <c r="B1423" s="2" t="s">
        <v>69</v>
      </c>
      <c r="C1423" s="2" t="s">
        <v>1047</v>
      </c>
      <c r="D1423" s="2">
        <v>-4244</v>
      </c>
      <c r="E1423" s="2">
        <v>-2586</v>
      </c>
      <c r="F1423" s="2">
        <v>-2586</v>
      </c>
      <c r="G1423" s="2">
        <v>-1653</v>
      </c>
      <c r="H1423" s="2" t="str">
        <f t="shared" si="44"/>
        <v/>
      </c>
      <c r="J1423" s="2">
        <f t="shared" si="45"/>
        <v>-1653</v>
      </c>
      <c r="K1423" s="2">
        <v>-720</v>
      </c>
      <c r="L1423" s="2">
        <v>-720</v>
      </c>
      <c r="M1423" s="2">
        <v>-360</v>
      </c>
      <c r="P1423" s="2" t="s">
        <v>1195</v>
      </c>
      <c r="Q1423" s="2" t="s">
        <v>1156</v>
      </c>
      <c r="R1423" s="2" t="s">
        <v>278</v>
      </c>
    </row>
    <row r="1424" spans="1:18">
      <c r="A1424" s="2" t="s">
        <v>1192</v>
      </c>
      <c r="B1424" s="2" t="s">
        <v>18</v>
      </c>
      <c r="C1424" s="2" t="s">
        <v>19</v>
      </c>
      <c r="D1424" s="2">
        <v>567.22</v>
      </c>
      <c r="E1424" s="2">
        <v>821</v>
      </c>
      <c r="F1424" s="2">
        <v>785.17</v>
      </c>
      <c r="G1424" s="2">
        <v>831</v>
      </c>
      <c r="H1424" s="2" t="str">
        <f t="shared" si="44"/>
        <v/>
      </c>
      <c r="J1424" s="2">
        <f t="shared" si="45"/>
        <v>831</v>
      </c>
      <c r="K1424" s="2">
        <v>831</v>
      </c>
      <c r="L1424" s="2">
        <v>831</v>
      </c>
      <c r="M1424" s="2">
        <v>831</v>
      </c>
      <c r="N1424" s="2">
        <v>831</v>
      </c>
      <c r="O1424" s="2">
        <v>831</v>
      </c>
      <c r="P1424" s="2" t="s">
        <v>20</v>
      </c>
      <c r="Q1424" s="2" t="s">
        <v>1156</v>
      </c>
      <c r="R1424" s="2" t="s">
        <v>278</v>
      </c>
    </row>
    <row r="1425" spans="1:18">
      <c r="A1425" s="2" t="s">
        <v>1192</v>
      </c>
      <c r="B1425" s="2" t="s">
        <v>18</v>
      </c>
      <c r="C1425" s="2" t="s">
        <v>21</v>
      </c>
      <c r="D1425" s="2">
        <v>3.42</v>
      </c>
      <c r="E1425" s="2">
        <v>10</v>
      </c>
      <c r="F1425" s="2">
        <v>3.73</v>
      </c>
      <c r="G1425" s="2">
        <v>10</v>
      </c>
      <c r="H1425" s="2" t="str">
        <f t="shared" si="44"/>
        <v/>
      </c>
      <c r="J1425" s="2">
        <f t="shared" si="45"/>
        <v>10</v>
      </c>
      <c r="K1425" s="2">
        <v>10</v>
      </c>
      <c r="L1425" s="2">
        <v>10</v>
      </c>
      <c r="M1425" s="2">
        <v>10</v>
      </c>
      <c r="N1425" s="2">
        <v>10</v>
      </c>
      <c r="O1425" s="2">
        <v>10</v>
      </c>
      <c r="P1425" s="2" t="s">
        <v>20</v>
      </c>
      <c r="Q1425" s="2" t="s">
        <v>1156</v>
      </c>
      <c r="R1425" s="2" t="s">
        <v>278</v>
      </c>
    </row>
    <row r="1426" spans="1:18">
      <c r="A1426" s="2" t="s">
        <v>1192</v>
      </c>
      <c r="B1426" s="2" t="s">
        <v>18</v>
      </c>
      <c r="C1426" s="2" t="s">
        <v>23</v>
      </c>
      <c r="D1426" s="2">
        <v>24.78</v>
      </c>
      <c r="H1426" s="2" t="str">
        <f t="shared" si="44"/>
        <v/>
      </c>
      <c r="J1426" s="2">
        <f t="shared" si="45"/>
        <v>0</v>
      </c>
      <c r="P1426" s="2" t="s">
        <v>24</v>
      </c>
      <c r="Q1426" s="2" t="s">
        <v>1156</v>
      </c>
      <c r="R1426" s="2" t="s">
        <v>278</v>
      </c>
    </row>
    <row r="1427" spans="1:18">
      <c r="A1427" s="2" t="s">
        <v>1192</v>
      </c>
      <c r="B1427" s="2" t="s">
        <v>18</v>
      </c>
      <c r="C1427" s="2" t="s">
        <v>27</v>
      </c>
      <c r="D1427" s="2">
        <v>5466.4</v>
      </c>
      <c r="E1427" s="2">
        <v>10968</v>
      </c>
      <c r="F1427" s="2">
        <v>9833.4</v>
      </c>
      <c r="G1427" s="2">
        <v>7896</v>
      </c>
      <c r="H1427" s="2" t="str">
        <f t="shared" si="44"/>
        <v>W</v>
      </c>
      <c r="J1427" s="2">
        <f t="shared" si="45"/>
        <v>7896</v>
      </c>
      <c r="K1427" s="2">
        <v>7896</v>
      </c>
      <c r="L1427" s="2">
        <v>7896</v>
      </c>
      <c r="M1427" s="2">
        <v>7896</v>
      </c>
      <c r="N1427" s="2">
        <v>7896</v>
      </c>
      <c r="O1427" s="2">
        <v>7896</v>
      </c>
      <c r="P1427" s="2" t="s">
        <v>20</v>
      </c>
      <c r="Q1427" s="2" t="s">
        <v>1156</v>
      </c>
      <c r="R1427" s="2" t="s">
        <v>278</v>
      </c>
    </row>
    <row r="1428" spans="1:18">
      <c r="A1428" s="2" t="s">
        <v>1192</v>
      </c>
      <c r="B1428" s="2" t="s">
        <v>18</v>
      </c>
      <c r="C1428" s="2" t="s">
        <v>29</v>
      </c>
      <c r="D1428" s="2">
        <v>1325.67</v>
      </c>
      <c r="H1428" s="2" t="str">
        <f t="shared" si="44"/>
        <v/>
      </c>
      <c r="J1428" s="2">
        <f t="shared" si="45"/>
        <v>0</v>
      </c>
      <c r="P1428" s="2" t="s">
        <v>24</v>
      </c>
      <c r="Q1428" s="2" t="s">
        <v>1156</v>
      </c>
      <c r="R1428" s="2" t="s">
        <v>278</v>
      </c>
    </row>
    <row r="1429" spans="1:18">
      <c r="A1429" s="2" t="s">
        <v>1192</v>
      </c>
      <c r="B1429" s="2" t="s">
        <v>18</v>
      </c>
      <c r="C1429" s="2" t="s">
        <v>31</v>
      </c>
      <c r="D1429" s="2">
        <v>102.15</v>
      </c>
      <c r="E1429" s="2">
        <v>161</v>
      </c>
      <c r="F1429" s="2">
        <v>152.88</v>
      </c>
      <c r="G1429" s="2">
        <v>174</v>
      </c>
      <c r="H1429" s="2" t="str">
        <f t="shared" si="44"/>
        <v/>
      </c>
      <c r="J1429" s="2">
        <f t="shared" si="45"/>
        <v>174</v>
      </c>
      <c r="K1429" s="2">
        <v>174</v>
      </c>
      <c r="L1429" s="2">
        <v>174</v>
      </c>
      <c r="M1429" s="2">
        <v>174</v>
      </c>
      <c r="N1429" s="2">
        <v>174</v>
      </c>
      <c r="O1429" s="2">
        <v>174</v>
      </c>
      <c r="P1429" s="2" t="s">
        <v>20</v>
      </c>
      <c r="Q1429" s="2" t="s">
        <v>1156</v>
      </c>
      <c r="R1429" s="2" t="s">
        <v>278</v>
      </c>
    </row>
    <row r="1430" spans="1:18">
      <c r="A1430" s="2" t="s">
        <v>1192</v>
      </c>
      <c r="B1430" s="2" t="s">
        <v>36</v>
      </c>
      <c r="C1430" s="2" t="s">
        <v>41</v>
      </c>
      <c r="D1430" s="2">
        <v>62.05</v>
      </c>
      <c r="E1430" s="2">
        <v>68</v>
      </c>
      <c r="F1430" s="2">
        <v>65.12</v>
      </c>
      <c r="G1430" s="2">
        <v>67</v>
      </c>
      <c r="H1430" s="2" t="str">
        <f t="shared" si="44"/>
        <v/>
      </c>
      <c r="J1430" s="2">
        <f t="shared" si="45"/>
        <v>67</v>
      </c>
      <c r="K1430" s="2">
        <v>67</v>
      </c>
      <c r="L1430" s="2">
        <v>67</v>
      </c>
      <c r="M1430" s="2">
        <v>67</v>
      </c>
      <c r="N1430" s="2">
        <v>67</v>
      </c>
      <c r="O1430" s="2">
        <v>67</v>
      </c>
      <c r="P1430" s="2" t="s">
        <v>20</v>
      </c>
      <c r="Q1430" s="2" t="s">
        <v>1156</v>
      </c>
      <c r="R1430" s="2" t="s">
        <v>278</v>
      </c>
    </row>
    <row r="1431" spans="1:18">
      <c r="A1431" s="2" t="s">
        <v>1192</v>
      </c>
      <c r="B1431" s="2" t="s">
        <v>42</v>
      </c>
      <c r="C1431" s="2" t="s">
        <v>192</v>
      </c>
      <c r="D1431" s="2">
        <v>254.2</v>
      </c>
      <c r="E1431" s="2">
        <v>260</v>
      </c>
      <c r="F1431" s="2">
        <v>254.2</v>
      </c>
      <c r="G1431" s="2">
        <v>270</v>
      </c>
      <c r="H1431" s="2" t="str">
        <f t="shared" si="44"/>
        <v/>
      </c>
      <c r="J1431" s="2">
        <f t="shared" si="45"/>
        <v>270</v>
      </c>
      <c r="K1431" s="2">
        <v>270</v>
      </c>
      <c r="L1431" s="2">
        <v>270</v>
      </c>
      <c r="M1431" s="2">
        <v>270</v>
      </c>
      <c r="N1431" s="2">
        <v>270</v>
      </c>
      <c r="O1431" s="2">
        <v>270</v>
      </c>
      <c r="P1431" s="2" t="s">
        <v>1196</v>
      </c>
      <c r="Q1431" s="2" t="s">
        <v>1156</v>
      </c>
      <c r="R1431" s="2" t="s">
        <v>278</v>
      </c>
    </row>
    <row r="1432" spans="1:18">
      <c r="A1432" s="2" t="s">
        <v>1192</v>
      </c>
      <c r="B1432" s="2" t="s">
        <v>42</v>
      </c>
      <c r="C1432" s="2" t="s">
        <v>625</v>
      </c>
      <c r="D1432" s="2">
        <v>642.03</v>
      </c>
      <c r="F1432" s="2">
        <v>349.75</v>
      </c>
      <c r="H1432" s="2" t="str">
        <f t="shared" si="44"/>
        <v/>
      </c>
      <c r="J1432" s="2">
        <f t="shared" si="45"/>
        <v>0</v>
      </c>
      <c r="P1432" s="2" t="s">
        <v>1197</v>
      </c>
      <c r="Q1432" s="2" t="s">
        <v>1156</v>
      </c>
      <c r="R1432" s="2" t="s">
        <v>278</v>
      </c>
    </row>
    <row r="1433" spans="1:18">
      <c r="A1433" s="2" t="s">
        <v>1192</v>
      </c>
      <c r="B1433" s="2" t="s">
        <v>42</v>
      </c>
      <c r="C1433" s="2" t="s">
        <v>205</v>
      </c>
      <c r="D1433" s="2">
        <v>8798.65</v>
      </c>
      <c r="E1433" s="2">
        <v>15000</v>
      </c>
      <c r="F1433" s="2">
        <v>6779.49</v>
      </c>
      <c r="G1433" s="2">
        <v>15000</v>
      </c>
      <c r="H1433" s="2" t="str">
        <f t="shared" si="44"/>
        <v>W</v>
      </c>
      <c r="J1433" s="2">
        <f t="shared" si="45"/>
        <v>15000</v>
      </c>
      <c r="K1433" s="2">
        <v>15000</v>
      </c>
      <c r="L1433" s="2">
        <v>15000</v>
      </c>
      <c r="M1433" s="2">
        <v>15000</v>
      </c>
      <c r="N1433" s="2">
        <v>15000</v>
      </c>
      <c r="O1433" s="2">
        <v>15000</v>
      </c>
      <c r="P1433" s="2" t="s">
        <v>1198</v>
      </c>
      <c r="Q1433" s="2" t="s">
        <v>1156</v>
      </c>
      <c r="R1433" s="2" t="s">
        <v>278</v>
      </c>
    </row>
    <row r="1434" spans="1:18">
      <c r="A1434" s="2" t="s">
        <v>1192</v>
      </c>
      <c r="B1434" s="2" t="s">
        <v>42</v>
      </c>
      <c r="C1434" s="2" t="s">
        <v>134</v>
      </c>
      <c r="F1434" s="2">
        <v>214.18</v>
      </c>
      <c r="H1434" s="2" t="str">
        <f t="shared" si="44"/>
        <v/>
      </c>
      <c r="J1434" s="2">
        <f t="shared" si="45"/>
        <v>0</v>
      </c>
      <c r="Q1434" s="2" t="s">
        <v>1156</v>
      </c>
      <c r="R1434" s="2" t="s">
        <v>278</v>
      </c>
    </row>
    <row r="1435" spans="1:18">
      <c r="A1435" s="2" t="s">
        <v>1192</v>
      </c>
      <c r="B1435" s="2" t="s">
        <v>60</v>
      </c>
      <c r="C1435" s="2" t="s">
        <v>87</v>
      </c>
      <c r="D1435" s="2">
        <v>8407</v>
      </c>
      <c r="E1435" s="2">
        <v>8774</v>
      </c>
      <c r="F1435" s="2">
        <v>7153</v>
      </c>
      <c r="G1435" s="2">
        <v>7037</v>
      </c>
      <c r="H1435" s="2" t="str">
        <f t="shared" si="44"/>
        <v/>
      </c>
      <c r="J1435" s="2">
        <f t="shared" si="45"/>
        <v>7037</v>
      </c>
      <c r="K1435" s="2">
        <v>5798</v>
      </c>
      <c r="L1435" s="2">
        <v>5798</v>
      </c>
      <c r="M1435" s="2">
        <v>5122</v>
      </c>
      <c r="N1435" s="2">
        <v>4448</v>
      </c>
      <c r="O1435" s="2">
        <v>4448</v>
      </c>
      <c r="P1435" s="2" t="s">
        <v>1199</v>
      </c>
      <c r="Q1435" s="2" t="s">
        <v>1156</v>
      </c>
      <c r="R1435" s="2" t="s">
        <v>278</v>
      </c>
    </row>
    <row r="1436" spans="1:18">
      <c r="A1436" s="2" t="s">
        <v>1192</v>
      </c>
      <c r="B1436" s="2" t="s">
        <v>90</v>
      </c>
      <c r="C1436" s="2" t="s">
        <v>91</v>
      </c>
      <c r="D1436" s="2">
        <v>1745.24</v>
      </c>
      <c r="G1436" s="2">
        <v>2127</v>
      </c>
      <c r="H1436" s="2" t="str">
        <f t="shared" si="44"/>
        <v/>
      </c>
      <c r="J1436" s="2">
        <f t="shared" si="45"/>
        <v>2127</v>
      </c>
      <c r="K1436" s="2">
        <v>2120</v>
      </c>
      <c r="L1436" s="2">
        <v>2122</v>
      </c>
      <c r="M1436" s="2">
        <v>2117</v>
      </c>
      <c r="N1436" s="2">
        <v>2113</v>
      </c>
      <c r="O1436" s="2">
        <v>2087</v>
      </c>
      <c r="P1436" s="2" t="s">
        <v>465</v>
      </c>
      <c r="Q1436" s="2" t="s">
        <v>1156</v>
      </c>
      <c r="R1436" s="2" t="s">
        <v>278</v>
      </c>
    </row>
    <row r="1437" spans="1:18">
      <c r="A1437" s="2" t="s">
        <v>1192</v>
      </c>
      <c r="B1437" s="2" t="s">
        <v>90</v>
      </c>
      <c r="C1437" s="2" t="s">
        <v>378</v>
      </c>
      <c r="D1437" s="2">
        <v>9099.85</v>
      </c>
      <c r="E1437" s="2">
        <v>1234</v>
      </c>
      <c r="G1437" s="2">
        <v>9100</v>
      </c>
      <c r="H1437" s="2" t="str">
        <f t="shared" si="44"/>
        <v/>
      </c>
      <c r="J1437" s="2">
        <f t="shared" si="45"/>
        <v>9100</v>
      </c>
      <c r="K1437" s="2">
        <v>9100</v>
      </c>
      <c r="L1437" s="2">
        <v>9100</v>
      </c>
      <c r="M1437" s="2">
        <v>9100</v>
      </c>
      <c r="N1437" s="2">
        <v>9100</v>
      </c>
      <c r="O1437" s="2">
        <v>9100</v>
      </c>
      <c r="Q1437" s="2" t="s">
        <v>1156</v>
      </c>
      <c r="R1437" s="2" t="s">
        <v>278</v>
      </c>
    </row>
    <row r="1438" spans="1:18">
      <c r="A1438" s="2" t="s">
        <v>1200</v>
      </c>
      <c r="B1438" s="2" t="s">
        <v>10</v>
      </c>
      <c r="C1438" s="2" t="s">
        <v>110</v>
      </c>
      <c r="D1438" s="2">
        <v>-5061.3100000000004</v>
      </c>
      <c r="E1438" s="2">
        <v>-5000</v>
      </c>
      <c r="G1438" s="2">
        <v>-5000</v>
      </c>
      <c r="H1438" s="2" t="str">
        <f t="shared" si="44"/>
        <v/>
      </c>
      <c r="J1438" s="2">
        <f t="shared" si="45"/>
        <v>-5000</v>
      </c>
      <c r="K1438" s="2">
        <v>-5000</v>
      </c>
      <c r="L1438" s="2">
        <v>-5000</v>
      </c>
      <c r="M1438" s="2">
        <v>-5000</v>
      </c>
      <c r="N1438" s="2">
        <v>-5000</v>
      </c>
      <c r="O1438" s="2">
        <v>-5000</v>
      </c>
      <c r="P1438" s="2" t="s">
        <v>1201</v>
      </c>
      <c r="Q1438" s="2" t="s">
        <v>1156</v>
      </c>
      <c r="R1438" s="2" t="s">
        <v>278</v>
      </c>
    </row>
    <row r="1439" spans="1:18">
      <c r="A1439" s="2" t="s">
        <v>1200</v>
      </c>
      <c r="B1439" s="2" t="s">
        <v>10</v>
      </c>
      <c r="C1439" s="2" t="s">
        <v>112</v>
      </c>
      <c r="D1439" s="2">
        <v>-170</v>
      </c>
      <c r="E1439" s="2">
        <v>-170</v>
      </c>
      <c r="F1439" s="2">
        <v>-170</v>
      </c>
      <c r="G1439" s="2">
        <v>-170</v>
      </c>
      <c r="H1439" s="2" t="str">
        <f t="shared" si="44"/>
        <v/>
      </c>
      <c r="J1439" s="2">
        <f t="shared" si="45"/>
        <v>-170</v>
      </c>
      <c r="K1439" s="2">
        <v>-170</v>
      </c>
      <c r="L1439" s="2">
        <v>-170</v>
      </c>
      <c r="M1439" s="2">
        <v>-170</v>
      </c>
      <c r="N1439" s="2">
        <v>-170</v>
      </c>
      <c r="O1439" s="2">
        <v>-170</v>
      </c>
      <c r="P1439" s="2" t="s">
        <v>1202</v>
      </c>
      <c r="Q1439" s="2" t="s">
        <v>1156</v>
      </c>
      <c r="R1439" s="2" t="s">
        <v>278</v>
      </c>
    </row>
    <row r="1440" spans="1:18">
      <c r="A1440" s="2" t="s">
        <v>1200</v>
      </c>
      <c r="B1440" s="2" t="s">
        <v>18</v>
      </c>
      <c r="C1440" s="2" t="s">
        <v>19</v>
      </c>
      <c r="D1440" s="2">
        <v>1107.75</v>
      </c>
      <c r="E1440" s="2">
        <v>1399</v>
      </c>
      <c r="F1440" s="2">
        <v>1396.87</v>
      </c>
      <c r="G1440" s="2">
        <v>1433</v>
      </c>
      <c r="H1440" s="2" t="str">
        <f t="shared" si="44"/>
        <v/>
      </c>
      <c r="J1440" s="2">
        <f t="shared" si="45"/>
        <v>1433</v>
      </c>
      <c r="K1440" s="2">
        <v>1433</v>
      </c>
      <c r="L1440" s="2">
        <v>1433</v>
      </c>
      <c r="M1440" s="2">
        <v>1433</v>
      </c>
      <c r="N1440" s="2">
        <v>1433</v>
      </c>
      <c r="O1440" s="2">
        <v>1433</v>
      </c>
      <c r="P1440" s="2" t="s">
        <v>20</v>
      </c>
      <c r="Q1440" s="2" t="s">
        <v>1156</v>
      </c>
      <c r="R1440" s="2" t="s">
        <v>278</v>
      </c>
    </row>
    <row r="1441" spans="1:18">
      <c r="A1441" s="2" t="s">
        <v>1200</v>
      </c>
      <c r="B1441" s="2" t="s">
        <v>18</v>
      </c>
      <c r="C1441" s="2" t="s">
        <v>21</v>
      </c>
      <c r="D1441" s="2">
        <v>5.78</v>
      </c>
      <c r="E1441" s="2">
        <v>10</v>
      </c>
      <c r="F1441" s="2">
        <v>6.33</v>
      </c>
      <c r="G1441" s="2">
        <v>10</v>
      </c>
      <c r="H1441" s="2" t="str">
        <f t="shared" si="44"/>
        <v/>
      </c>
      <c r="J1441" s="2">
        <f t="shared" si="45"/>
        <v>10</v>
      </c>
      <c r="K1441" s="2">
        <v>10</v>
      </c>
      <c r="L1441" s="2">
        <v>10</v>
      </c>
      <c r="M1441" s="2">
        <v>10</v>
      </c>
      <c r="N1441" s="2">
        <v>10</v>
      </c>
      <c r="O1441" s="2">
        <v>10</v>
      </c>
      <c r="P1441" s="2" t="s">
        <v>22</v>
      </c>
      <c r="Q1441" s="2" t="s">
        <v>1156</v>
      </c>
      <c r="R1441" s="2" t="s">
        <v>278</v>
      </c>
    </row>
    <row r="1442" spans="1:18">
      <c r="A1442" s="2" t="s">
        <v>1200</v>
      </c>
      <c r="B1442" s="2" t="s">
        <v>18</v>
      </c>
      <c r="C1442" s="2" t="s">
        <v>23</v>
      </c>
      <c r="D1442" s="2">
        <v>30.28</v>
      </c>
      <c r="H1442" s="2" t="str">
        <f t="shared" si="44"/>
        <v/>
      </c>
      <c r="J1442" s="2">
        <f t="shared" si="45"/>
        <v>0</v>
      </c>
      <c r="P1442" s="2" t="s">
        <v>24</v>
      </c>
      <c r="Q1442" s="2" t="s">
        <v>1156</v>
      </c>
      <c r="R1442" s="2" t="s">
        <v>278</v>
      </c>
    </row>
    <row r="1443" spans="1:18">
      <c r="A1443" s="2" t="s">
        <v>1200</v>
      </c>
      <c r="B1443" s="2" t="s">
        <v>18</v>
      </c>
      <c r="C1443" s="2" t="s">
        <v>31</v>
      </c>
      <c r="D1443" s="2">
        <v>212.85</v>
      </c>
      <c r="E1443" s="2">
        <v>283</v>
      </c>
      <c r="F1443" s="2">
        <v>282.24</v>
      </c>
      <c r="G1443" s="2">
        <v>309</v>
      </c>
      <c r="H1443" s="2" t="str">
        <f t="shared" si="44"/>
        <v/>
      </c>
      <c r="J1443" s="2">
        <f t="shared" si="45"/>
        <v>309</v>
      </c>
      <c r="K1443" s="2">
        <v>309</v>
      </c>
      <c r="L1443" s="2">
        <v>309</v>
      </c>
      <c r="M1443" s="2">
        <v>309</v>
      </c>
      <c r="N1443" s="2">
        <v>309</v>
      </c>
      <c r="O1443" s="2">
        <v>309</v>
      </c>
      <c r="P1443" s="2" t="s">
        <v>20</v>
      </c>
      <c r="Q1443" s="2" t="s">
        <v>1156</v>
      </c>
      <c r="R1443" s="2" t="s">
        <v>278</v>
      </c>
    </row>
    <row r="1444" spans="1:18">
      <c r="A1444" s="2" t="s">
        <v>1200</v>
      </c>
      <c r="B1444" s="2" t="s">
        <v>36</v>
      </c>
      <c r="C1444" s="2" t="s">
        <v>41</v>
      </c>
      <c r="D1444" s="2">
        <v>104.07</v>
      </c>
      <c r="E1444" s="2">
        <v>121</v>
      </c>
      <c r="F1444" s="2">
        <v>115.25</v>
      </c>
      <c r="G1444" s="2">
        <v>121</v>
      </c>
      <c r="H1444" s="2" t="str">
        <f t="shared" si="44"/>
        <v/>
      </c>
      <c r="J1444" s="2">
        <f t="shared" si="45"/>
        <v>121</v>
      </c>
      <c r="K1444" s="2">
        <v>121</v>
      </c>
      <c r="L1444" s="2">
        <v>121</v>
      </c>
      <c r="M1444" s="2">
        <v>121</v>
      </c>
      <c r="N1444" s="2">
        <v>121</v>
      </c>
      <c r="O1444" s="2">
        <v>121</v>
      </c>
      <c r="P1444" s="2" t="s">
        <v>20</v>
      </c>
      <c r="Q1444" s="2" t="s">
        <v>1156</v>
      </c>
      <c r="R1444" s="2" t="s">
        <v>278</v>
      </c>
    </row>
    <row r="1445" spans="1:18">
      <c r="A1445" s="2" t="s">
        <v>1200</v>
      </c>
      <c r="B1445" s="2" t="s">
        <v>42</v>
      </c>
      <c r="C1445" s="2" t="s">
        <v>45</v>
      </c>
      <c r="D1445" s="2">
        <v>493.53</v>
      </c>
      <c r="E1445" s="2">
        <v>500</v>
      </c>
      <c r="F1445" s="2">
        <v>49.72</v>
      </c>
      <c r="G1445" s="2">
        <v>500</v>
      </c>
      <c r="H1445" s="2" t="str">
        <f t="shared" si="44"/>
        <v/>
      </c>
      <c r="J1445" s="2">
        <f t="shared" si="45"/>
        <v>500</v>
      </c>
      <c r="K1445" s="2">
        <v>500</v>
      </c>
      <c r="L1445" s="2">
        <v>500</v>
      </c>
      <c r="M1445" s="2">
        <v>500</v>
      </c>
      <c r="N1445" s="2">
        <v>500</v>
      </c>
      <c r="O1445" s="2">
        <v>500</v>
      </c>
      <c r="P1445" s="2" t="s">
        <v>1203</v>
      </c>
      <c r="Q1445" s="2" t="s">
        <v>1156</v>
      </c>
      <c r="R1445" s="2" t="s">
        <v>278</v>
      </c>
    </row>
    <row r="1446" spans="1:18">
      <c r="A1446" s="2" t="s">
        <v>1200</v>
      </c>
      <c r="B1446" s="2" t="s">
        <v>42</v>
      </c>
      <c r="C1446" s="2" t="s">
        <v>208</v>
      </c>
      <c r="D1446" s="2">
        <v>1115.74</v>
      </c>
      <c r="E1446" s="2">
        <v>1000</v>
      </c>
      <c r="F1446" s="2">
        <v>1058.6199999999999</v>
      </c>
      <c r="G1446" s="2">
        <v>1200</v>
      </c>
      <c r="H1446" s="2" t="str">
        <f t="shared" si="44"/>
        <v/>
      </c>
      <c r="J1446" s="2">
        <f t="shared" si="45"/>
        <v>1200</v>
      </c>
      <c r="K1446" s="2">
        <v>1200</v>
      </c>
      <c r="L1446" s="2">
        <v>1200</v>
      </c>
      <c r="M1446" s="2">
        <v>1200</v>
      </c>
      <c r="N1446" s="2">
        <v>1200</v>
      </c>
      <c r="O1446" s="2">
        <v>1200</v>
      </c>
      <c r="P1446" s="2" t="s">
        <v>1204</v>
      </c>
      <c r="Q1446" s="2" t="s">
        <v>1156</v>
      </c>
      <c r="R1446" s="2" t="s">
        <v>278</v>
      </c>
    </row>
    <row r="1447" spans="1:18">
      <c r="A1447" s="2" t="s">
        <v>1200</v>
      </c>
      <c r="B1447" s="2" t="s">
        <v>42</v>
      </c>
      <c r="C1447" s="2" t="s">
        <v>210</v>
      </c>
      <c r="D1447" s="2">
        <v>9010.61</v>
      </c>
      <c r="E1447" s="2">
        <v>10000</v>
      </c>
      <c r="F1447" s="2">
        <v>6786.46</v>
      </c>
      <c r="G1447" s="2">
        <v>10000</v>
      </c>
      <c r="H1447" s="2" t="str">
        <f t="shared" si="44"/>
        <v>W</v>
      </c>
      <c r="J1447" s="2">
        <f t="shared" si="45"/>
        <v>10000</v>
      </c>
      <c r="K1447" s="2">
        <v>10000</v>
      </c>
      <c r="L1447" s="2">
        <v>10000</v>
      </c>
      <c r="M1447" s="2">
        <v>10000</v>
      </c>
      <c r="N1447" s="2">
        <v>10000</v>
      </c>
      <c r="O1447" s="2">
        <v>10000</v>
      </c>
      <c r="P1447" s="2" t="s">
        <v>1205</v>
      </c>
      <c r="Q1447" s="2" t="s">
        <v>1156</v>
      </c>
      <c r="R1447" s="2" t="s">
        <v>278</v>
      </c>
    </row>
    <row r="1448" spans="1:18">
      <c r="A1448" s="2" t="s">
        <v>1200</v>
      </c>
      <c r="B1448" s="2" t="s">
        <v>90</v>
      </c>
      <c r="C1448" s="2" t="s">
        <v>91</v>
      </c>
      <c r="D1448" s="2">
        <v>55776.37</v>
      </c>
      <c r="E1448" s="2">
        <v>57314</v>
      </c>
      <c r="G1448" s="2">
        <v>68141</v>
      </c>
      <c r="H1448" s="2" t="str">
        <f t="shared" si="44"/>
        <v/>
      </c>
      <c r="J1448" s="2">
        <f t="shared" si="45"/>
        <v>68141</v>
      </c>
      <c r="K1448" s="2">
        <v>67921</v>
      </c>
      <c r="L1448" s="2">
        <v>67990</v>
      </c>
      <c r="M1448" s="2">
        <v>67823</v>
      </c>
      <c r="N1448" s="2">
        <v>67703</v>
      </c>
      <c r="O1448" s="2">
        <v>66847</v>
      </c>
      <c r="P1448" s="2" t="s">
        <v>465</v>
      </c>
      <c r="Q1448" s="2" t="s">
        <v>1156</v>
      </c>
      <c r="R1448" s="2" t="s">
        <v>278</v>
      </c>
    </row>
    <row r="1449" spans="1:18">
      <c r="A1449" s="2" t="s">
        <v>1200</v>
      </c>
      <c r="B1449" s="2" t="s">
        <v>90</v>
      </c>
      <c r="C1449" s="2" t="s">
        <v>378</v>
      </c>
      <c r="D1449" s="2">
        <v>2099.08</v>
      </c>
      <c r="E1449" s="2">
        <v>2077</v>
      </c>
      <c r="G1449" s="2">
        <v>2099</v>
      </c>
      <c r="H1449" s="2" t="str">
        <f t="shared" si="44"/>
        <v/>
      </c>
      <c r="J1449" s="2">
        <f t="shared" si="45"/>
        <v>2099</v>
      </c>
      <c r="K1449" s="2">
        <v>2099</v>
      </c>
      <c r="L1449" s="2">
        <v>2099</v>
      </c>
      <c r="M1449" s="2">
        <v>2099</v>
      </c>
      <c r="N1449" s="2">
        <v>2099</v>
      </c>
      <c r="O1449" s="2">
        <v>2099</v>
      </c>
      <c r="Q1449" s="2" t="s">
        <v>1156</v>
      </c>
      <c r="R1449" s="2" t="s">
        <v>278</v>
      </c>
    </row>
    <row r="1450" spans="1:18">
      <c r="A1450" s="2" t="s">
        <v>1206</v>
      </c>
      <c r="B1450" s="2" t="s">
        <v>18</v>
      </c>
      <c r="C1450" s="2" t="s">
        <v>19</v>
      </c>
      <c r="D1450" s="2">
        <v>2268.6999999999998</v>
      </c>
      <c r="E1450" s="2">
        <v>3268</v>
      </c>
      <c r="F1450" s="2">
        <v>2723.17</v>
      </c>
      <c r="G1450" s="2">
        <v>2504</v>
      </c>
      <c r="H1450" s="2" t="str">
        <f t="shared" si="44"/>
        <v/>
      </c>
      <c r="J1450" s="2">
        <f t="shared" si="45"/>
        <v>2504</v>
      </c>
      <c r="K1450" s="2">
        <v>2504</v>
      </c>
      <c r="L1450" s="2">
        <v>2504</v>
      </c>
      <c r="M1450" s="2">
        <v>2504</v>
      </c>
      <c r="N1450" s="2">
        <v>2504</v>
      </c>
      <c r="O1450" s="2">
        <v>2504</v>
      </c>
      <c r="P1450" s="2" t="s">
        <v>20</v>
      </c>
      <c r="Q1450" s="2" t="s">
        <v>1156</v>
      </c>
      <c r="R1450" s="2" t="s">
        <v>278</v>
      </c>
    </row>
    <row r="1451" spans="1:18">
      <c r="A1451" s="2" t="s">
        <v>1206</v>
      </c>
      <c r="B1451" s="2" t="s">
        <v>18</v>
      </c>
      <c r="C1451" s="2" t="s">
        <v>21</v>
      </c>
      <c r="D1451" s="2">
        <v>13.67</v>
      </c>
      <c r="E1451" s="2">
        <v>15</v>
      </c>
      <c r="F1451" s="2">
        <v>11.2</v>
      </c>
      <c r="G1451" s="2">
        <v>15</v>
      </c>
      <c r="H1451" s="2" t="str">
        <f t="shared" si="44"/>
        <v/>
      </c>
      <c r="J1451" s="2">
        <f t="shared" si="45"/>
        <v>15</v>
      </c>
      <c r="K1451" s="2">
        <v>15</v>
      </c>
      <c r="L1451" s="2">
        <v>15</v>
      </c>
      <c r="M1451" s="2">
        <v>15</v>
      </c>
      <c r="N1451" s="2">
        <v>15</v>
      </c>
      <c r="O1451" s="2">
        <v>15</v>
      </c>
      <c r="P1451" s="2" t="s">
        <v>22</v>
      </c>
      <c r="Q1451" s="2" t="s">
        <v>1156</v>
      </c>
      <c r="R1451" s="2" t="s">
        <v>278</v>
      </c>
    </row>
    <row r="1452" spans="1:18">
      <c r="A1452" s="2" t="s">
        <v>1206</v>
      </c>
      <c r="B1452" s="2" t="s">
        <v>18</v>
      </c>
      <c r="C1452" s="2" t="s">
        <v>23</v>
      </c>
      <c r="D1452" s="2">
        <v>99.11</v>
      </c>
      <c r="H1452" s="2" t="str">
        <f t="shared" si="44"/>
        <v/>
      </c>
      <c r="J1452" s="2">
        <f t="shared" si="45"/>
        <v>0</v>
      </c>
      <c r="P1452" s="2" t="s">
        <v>24</v>
      </c>
      <c r="Q1452" s="2" t="s">
        <v>1156</v>
      </c>
      <c r="R1452" s="2" t="s">
        <v>278</v>
      </c>
    </row>
    <row r="1453" spans="1:18">
      <c r="A1453" s="2" t="s">
        <v>1206</v>
      </c>
      <c r="B1453" s="2" t="s">
        <v>18</v>
      </c>
      <c r="C1453" s="2" t="s">
        <v>31</v>
      </c>
      <c r="D1453" s="2">
        <v>408.37</v>
      </c>
      <c r="E1453" s="2">
        <v>646</v>
      </c>
      <c r="F1453" s="2">
        <v>531.19000000000005</v>
      </c>
      <c r="G1453" s="2">
        <v>523</v>
      </c>
      <c r="H1453" s="2" t="str">
        <f t="shared" si="44"/>
        <v/>
      </c>
      <c r="J1453" s="2">
        <f t="shared" si="45"/>
        <v>523</v>
      </c>
      <c r="K1453" s="2">
        <v>523</v>
      </c>
      <c r="L1453" s="2">
        <v>523</v>
      </c>
      <c r="M1453" s="2">
        <v>523</v>
      </c>
      <c r="N1453" s="2">
        <v>523</v>
      </c>
      <c r="O1453" s="2">
        <v>523</v>
      </c>
      <c r="P1453" s="2" t="s">
        <v>20</v>
      </c>
      <c r="Q1453" s="2" t="s">
        <v>1156</v>
      </c>
      <c r="R1453" s="2" t="s">
        <v>278</v>
      </c>
    </row>
    <row r="1454" spans="1:18">
      <c r="A1454" s="2" t="s">
        <v>1206</v>
      </c>
      <c r="B1454" s="2" t="s">
        <v>36</v>
      </c>
      <c r="C1454" s="2" t="s">
        <v>41</v>
      </c>
      <c r="D1454" s="2">
        <v>248.59</v>
      </c>
      <c r="E1454" s="2">
        <v>283</v>
      </c>
      <c r="F1454" s="2">
        <v>225.48</v>
      </c>
      <c r="G1454" s="2">
        <v>215</v>
      </c>
      <c r="H1454" s="2" t="str">
        <f t="shared" si="44"/>
        <v/>
      </c>
      <c r="J1454" s="2">
        <f t="shared" si="45"/>
        <v>215</v>
      </c>
      <c r="K1454" s="2">
        <v>215</v>
      </c>
      <c r="L1454" s="2">
        <v>215</v>
      </c>
      <c r="M1454" s="2">
        <v>215</v>
      </c>
      <c r="N1454" s="2">
        <v>215</v>
      </c>
      <c r="O1454" s="2">
        <v>215</v>
      </c>
      <c r="P1454" s="2" t="s">
        <v>20</v>
      </c>
      <c r="Q1454" s="2" t="s">
        <v>1156</v>
      </c>
      <c r="R1454" s="2" t="s">
        <v>278</v>
      </c>
    </row>
    <row r="1455" spans="1:18">
      <c r="A1455" s="2" t="s">
        <v>1206</v>
      </c>
      <c r="B1455" s="2" t="s">
        <v>42</v>
      </c>
      <c r="C1455" s="2" t="s">
        <v>625</v>
      </c>
      <c r="E1455" s="2">
        <v>3500</v>
      </c>
      <c r="F1455" s="2">
        <v>8686.8700000000008</v>
      </c>
      <c r="G1455" s="2">
        <v>5000</v>
      </c>
      <c r="H1455" s="2" t="str">
        <f t="shared" si="44"/>
        <v/>
      </c>
      <c r="J1455" s="2">
        <f t="shared" si="45"/>
        <v>5000</v>
      </c>
      <c r="K1455" s="2">
        <v>5000</v>
      </c>
      <c r="L1455" s="2">
        <v>5000</v>
      </c>
      <c r="M1455" s="2">
        <v>5000</v>
      </c>
      <c r="N1455" s="2">
        <v>5000</v>
      </c>
      <c r="O1455" s="2">
        <v>5000</v>
      </c>
      <c r="P1455" s="2" t="s">
        <v>1207</v>
      </c>
      <c r="Q1455" s="2" t="s">
        <v>1156</v>
      </c>
      <c r="R1455" s="2" t="s">
        <v>278</v>
      </c>
    </row>
    <row r="1456" spans="1:18">
      <c r="A1456" s="2" t="s">
        <v>1206</v>
      </c>
      <c r="B1456" s="2" t="s">
        <v>42</v>
      </c>
      <c r="C1456" s="2" t="s">
        <v>45</v>
      </c>
      <c r="D1456" s="2">
        <v>221</v>
      </c>
      <c r="H1456" s="2" t="str">
        <f t="shared" si="44"/>
        <v/>
      </c>
      <c r="J1456" s="2">
        <f t="shared" si="45"/>
        <v>0</v>
      </c>
      <c r="P1456" s="2" t="s">
        <v>1208</v>
      </c>
      <c r="Q1456" s="2" t="s">
        <v>1156</v>
      </c>
      <c r="R1456" s="2" t="s">
        <v>278</v>
      </c>
    </row>
    <row r="1457" spans="1:18">
      <c r="A1457" s="2" t="s">
        <v>1206</v>
      </c>
      <c r="B1457" s="2" t="s">
        <v>42</v>
      </c>
      <c r="C1457" s="2" t="s">
        <v>318</v>
      </c>
      <c r="F1457" s="2">
        <v>432.27</v>
      </c>
      <c r="H1457" s="2" t="str">
        <f t="shared" si="44"/>
        <v/>
      </c>
      <c r="J1457" s="2">
        <f t="shared" si="45"/>
        <v>0</v>
      </c>
      <c r="Q1457" s="2" t="s">
        <v>1156</v>
      </c>
      <c r="R1457" s="2" t="s">
        <v>278</v>
      </c>
    </row>
    <row r="1458" spans="1:18">
      <c r="A1458" s="2" t="s">
        <v>1206</v>
      </c>
      <c r="B1458" s="2" t="s">
        <v>42</v>
      </c>
      <c r="C1458" s="2" t="s">
        <v>205</v>
      </c>
      <c r="D1458" s="2">
        <v>3198.28</v>
      </c>
      <c r="E1458" s="2">
        <v>4000</v>
      </c>
      <c r="F1458" s="2">
        <v>3297.79</v>
      </c>
      <c r="G1458" s="2">
        <v>4000</v>
      </c>
      <c r="H1458" s="2" t="str">
        <f t="shared" si="44"/>
        <v/>
      </c>
      <c r="J1458" s="2">
        <f t="shared" si="45"/>
        <v>4000</v>
      </c>
      <c r="K1458" s="2">
        <v>4000</v>
      </c>
      <c r="L1458" s="2">
        <v>4000</v>
      </c>
      <c r="M1458" s="2">
        <v>4000</v>
      </c>
      <c r="N1458" s="2">
        <v>4000</v>
      </c>
      <c r="O1458" s="2">
        <v>4000</v>
      </c>
      <c r="P1458" s="2" t="s">
        <v>1209</v>
      </c>
      <c r="Q1458" s="2" t="s">
        <v>1156</v>
      </c>
      <c r="R1458" s="2" t="s">
        <v>278</v>
      </c>
    </row>
    <row r="1459" spans="1:18">
      <c r="A1459" s="2" t="s">
        <v>1206</v>
      </c>
      <c r="B1459" s="2" t="s">
        <v>42</v>
      </c>
      <c r="C1459" s="2" t="s">
        <v>128</v>
      </c>
      <c r="D1459" s="2">
        <v>1384.16</v>
      </c>
      <c r="E1459" s="2">
        <v>1400</v>
      </c>
      <c r="F1459" s="2">
        <v>1411.84</v>
      </c>
      <c r="G1459" s="2">
        <v>1500</v>
      </c>
      <c r="H1459" s="2" t="str">
        <f t="shared" si="44"/>
        <v/>
      </c>
      <c r="J1459" s="2">
        <f t="shared" si="45"/>
        <v>1500</v>
      </c>
      <c r="K1459" s="2">
        <v>1500</v>
      </c>
      <c r="L1459" s="2">
        <v>1500</v>
      </c>
      <c r="M1459" s="2">
        <v>1500</v>
      </c>
      <c r="N1459" s="2">
        <v>1500</v>
      </c>
      <c r="O1459" s="2">
        <v>1500</v>
      </c>
      <c r="P1459" s="2" t="s">
        <v>1210</v>
      </c>
      <c r="Q1459" s="2" t="s">
        <v>1156</v>
      </c>
      <c r="R1459" s="2" t="s">
        <v>278</v>
      </c>
    </row>
    <row r="1460" spans="1:18">
      <c r="A1460" s="2" t="s">
        <v>1206</v>
      </c>
      <c r="B1460" s="2" t="s">
        <v>90</v>
      </c>
      <c r="C1460" s="2" t="s">
        <v>91</v>
      </c>
      <c r="D1460" s="2">
        <v>3882.26</v>
      </c>
      <c r="E1460" s="2">
        <v>5318</v>
      </c>
      <c r="G1460" s="2">
        <v>4748</v>
      </c>
      <c r="H1460" s="2" t="str">
        <f t="shared" si="44"/>
        <v/>
      </c>
      <c r="J1460" s="2">
        <f t="shared" si="45"/>
        <v>4748</v>
      </c>
      <c r="K1460" s="2">
        <v>4733</v>
      </c>
      <c r="L1460" s="2">
        <v>4738</v>
      </c>
      <c r="M1460" s="2">
        <v>4726</v>
      </c>
      <c r="N1460" s="2">
        <v>4718</v>
      </c>
      <c r="O1460" s="2">
        <v>4658</v>
      </c>
      <c r="P1460" s="2" t="s">
        <v>465</v>
      </c>
      <c r="Q1460" s="2" t="s">
        <v>1156</v>
      </c>
      <c r="R1460" s="2" t="s">
        <v>278</v>
      </c>
    </row>
    <row r="1461" spans="1:18">
      <c r="A1461" s="2" t="s">
        <v>1206</v>
      </c>
      <c r="B1461" s="2" t="s">
        <v>90</v>
      </c>
      <c r="C1461" s="2" t="s">
        <v>378</v>
      </c>
      <c r="D1461" s="2">
        <v>4313.25</v>
      </c>
      <c r="E1461" s="2">
        <v>4934</v>
      </c>
      <c r="G1461" s="2">
        <v>4313</v>
      </c>
      <c r="H1461" s="2" t="str">
        <f t="shared" si="44"/>
        <v/>
      </c>
      <c r="J1461" s="2">
        <f t="shared" si="45"/>
        <v>4313</v>
      </c>
      <c r="K1461" s="2">
        <v>4313</v>
      </c>
      <c r="L1461" s="2">
        <v>4313</v>
      </c>
      <c r="M1461" s="2">
        <v>4313</v>
      </c>
      <c r="N1461" s="2">
        <v>4313</v>
      </c>
      <c r="O1461" s="2">
        <v>4313</v>
      </c>
      <c r="Q1461" s="2" t="s">
        <v>1156</v>
      </c>
      <c r="R1461" s="2" t="s">
        <v>278</v>
      </c>
    </row>
    <row r="1462" spans="1:18">
      <c r="A1462" s="2" t="s">
        <v>1211</v>
      </c>
      <c r="B1462" s="2" t="s">
        <v>275</v>
      </c>
      <c r="C1462" s="2" t="s">
        <v>1212</v>
      </c>
      <c r="D1462" s="2">
        <v>-4815</v>
      </c>
      <c r="E1462" s="2">
        <v>-4910</v>
      </c>
      <c r="F1462" s="2">
        <v>-4680</v>
      </c>
      <c r="G1462" s="2">
        <v>-4680</v>
      </c>
      <c r="H1462" s="2" t="str">
        <f t="shared" si="44"/>
        <v/>
      </c>
      <c r="J1462" s="2">
        <f t="shared" si="45"/>
        <v>-4680</v>
      </c>
      <c r="K1462" s="2">
        <v>-4680</v>
      </c>
      <c r="L1462" s="2">
        <v>-4680</v>
      </c>
      <c r="M1462" s="2">
        <v>-4680</v>
      </c>
      <c r="N1462" s="2">
        <v>-4680</v>
      </c>
      <c r="O1462" s="2">
        <v>-4680</v>
      </c>
      <c r="P1462" s="2" t="s">
        <v>1213</v>
      </c>
      <c r="Q1462" s="2" t="s">
        <v>1156</v>
      </c>
      <c r="R1462" s="2" t="s">
        <v>278</v>
      </c>
    </row>
    <row r="1463" spans="1:18">
      <c r="A1463" s="2" t="s">
        <v>1211</v>
      </c>
      <c r="B1463" s="2" t="s">
        <v>69</v>
      </c>
      <c r="C1463" s="2" t="s">
        <v>181</v>
      </c>
      <c r="D1463" s="2">
        <v>-8512</v>
      </c>
      <c r="E1463" s="2">
        <v>-8513</v>
      </c>
      <c r="F1463" s="2">
        <v>-8513</v>
      </c>
      <c r="G1463" s="2">
        <v>-7146</v>
      </c>
      <c r="H1463" s="2" t="str">
        <f t="shared" si="44"/>
        <v>W</v>
      </c>
      <c r="J1463" s="2">
        <f t="shared" si="45"/>
        <v>-7146</v>
      </c>
      <c r="K1463" s="2">
        <v>-5781</v>
      </c>
      <c r="L1463" s="2">
        <v>-5781</v>
      </c>
      <c r="M1463" s="2">
        <v>-5781</v>
      </c>
      <c r="N1463" s="2">
        <v>-5779</v>
      </c>
      <c r="O1463" s="2">
        <v>-5781</v>
      </c>
      <c r="P1463" s="2" t="s">
        <v>1194</v>
      </c>
      <c r="Q1463" s="2" t="s">
        <v>1156</v>
      </c>
      <c r="R1463" s="2" t="s">
        <v>278</v>
      </c>
    </row>
    <row r="1464" spans="1:18">
      <c r="A1464" s="2" t="s">
        <v>1211</v>
      </c>
      <c r="B1464" s="2" t="s">
        <v>69</v>
      </c>
      <c r="C1464" s="2" t="s">
        <v>1047</v>
      </c>
      <c r="D1464" s="2">
        <v>-777</v>
      </c>
      <c r="E1464" s="2">
        <v>-777</v>
      </c>
      <c r="F1464" s="2">
        <v>-777</v>
      </c>
      <c r="G1464" s="2">
        <v>-778</v>
      </c>
      <c r="H1464" s="2" t="str">
        <f t="shared" si="44"/>
        <v/>
      </c>
      <c r="J1464" s="2">
        <f t="shared" si="45"/>
        <v>-778</v>
      </c>
      <c r="K1464" s="2">
        <v>-777</v>
      </c>
      <c r="L1464" s="2">
        <v>-777</v>
      </c>
      <c r="M1464" s="2">
        <v>-777</v>
      </c>
      <c r="N1464" s="2">
        <v>-777</v>
      </c>
      <c r="O1464" s="2">
        <v>-777</v>
      </c>
      <c r="P1464" s="2" t="s">
        <v>1214</v>
      </c>
      <c r="Q1464" s="2" t="s">
        <v>1156</v>
      </c>
      <c r="R1464" s="2" t="s">
        <v>278</v>
      </c>
    </row>
    <row r="1465" spans="1:18">
      <c r="A1465" s="2" t="s">
        <v>1211</v>
      </c>
      <c r="B1465" s="2" t="s">
        <v>18</v>
      </c>
      <c r="C1465" s="2" t="s">
        <v>19</v>
      </c>
      <c r="D1465" s="2">
        <v>566.44000000000005</v>
      </c>
      <c r="E1465" s="2">
        <v>821</v>
      </c>
      <c r="F1465" s="2">
        <v>784.64</v>
      </c>
      <c r="G1465" s="2">
        <v>831</v>
      </c>
      <c r="H1465" s="2" t="str">
        <f t="shared" si="44"/>
        <v/>
      </c>
      <c r="J1465" s="2">
        <f t="shared" si="45"/>
        <v>831</v>
      </c>
      <c r="K1465" s="2">
        <v>831</v>
      </c>
      <c r="L1465" s="2">
        <v>831</v>
      </c>
      <c r="M1465" s="2">
        <v>831</v>
      </c>
      <c r="N1465" s="2">
        <v>831</v>
      </c>
      <c r="O1465" s="2">
        <v>831</v>
      </c>
      <c r="P1465" s="2" t="s">
        <v>20</v>
      </c>
      <c r="Q1465" s="2" t="s">
        <v>1156</v>
      </c>
      <c r="R1465" s="2" t="s">
        <v>278</v>
      </c>
    </row>
    <row r="1466" spans="1:18">
      <c r="A1466" s="2" t="s">
        <v>1211</v>
      </c>
      <c r="B1466" s="2" t="s">
        <v>18</v>
      </c>
      <c r="C1466" s="2" t="s">
        <v>21</v>
      </c>
      <c r="D1466" s="2">
        <v>3.38</v>
      </c>
      <c r="E1466" s="2">
        <v>5</v>
      </c>
      <c r="F1466" s="2">
        <v>3.74</v>
      </c>
      <c r="G1466" s="2">
        <v>5</v>
      </c>
      <c r="H1466" s="2" t="str">
        <f t="shared" si="44"/>
        <v/>
      </c>
      <c r="J1466" s="2">
        <f t="shared" si="45"/>
        <v>5</v>
      </c>
      <c r="K1466" s="2">
        <v>5</v>
      </c>
      <c r="L1466" s="2">
        <v>5</v>
      </c>
      <c r="M1466" s="2">
        <v>5</v>
      </c>
      <c r="N1466" s="2">
        <v>5</v>
      </c>
      <c r="O1466" s="2">
        <v>5</v>
      </c>
      <c r="P1466" s="2" t="s">
        <v>22</v>
      </c>
      <c r="Q1466" s="2" t="s">
        <v>1156</v>
      </c>
      <c r="R1466" s="2" t="s">
        <v>278</v>
      </c>
    </row>
    <row r="1467" spans="1:18">
      <c r="A1467" s="2" t="s">
        <v>1211</v>
      </c>
      <c r="B1467" s="2" t="s">
        <v>18</v>
      </c>
      <c r="C1467" s="2" t="s">
        <v>23</v>
      </c>
      <c r="D1467" s="2">
        <v>24.78</v>
      </c>
      <c r="H1467" s="2" t="str">
        <f t="shared" si="44"/>
        <v/>
      </c>
      <c r="J1467" s="2">
        <f t="shared" si="45"/>
        <v>0</v>
      </c>
      <c r="P1467" s="2" t="s">
        <v>24</v>
      </c>
      <c r="Q1467" s="2" t="s">
        <v>1156</v>
      </c>
      <c r="R1467" s="2" t="s">
        <v>278</v>
      </c>
    </row>
    <row r="1468" spans="1:18">
      <c r="A1468" s="2" t="s">
        <v>1211</v>
      </c>
      <c r="B1468" s="2" t="s">
        <v>18</v>
      </c>
      <c r="C1468" s="2" t="s">
        <v>31</v>
      </c>
      <c r="D1468" s="2">
        <v>101.94</v>
      </c>
      <c r="E1468" s="2">
        <v>161</v>
      </c>
      <c r="F1468" s="2">
        <v>152.77000000000001</v>
      </c>
      <c r="G1468" s="2">
        <v>174</v>
      </c>
      <c r="H1468" s="2" t="str">
        <f t="shared" si="44"/>
        <v/>
      </c>
      <c r="J1468" s="2">
        <f t="shared" si="45"/>
        <v>174</v>
      </c>
      <c r="K1468" s="2">
        <v>174</v>
      </c>
      <c r="L1468" s="2">
        <v>174</v>
      </c>
      <c r="M1468" s="2">
        <v>174</v>
      </c>
      <c r="N1468" s="2">
        <v>174</v>
      </c>
      <c r="O1468" s="2">
        <v>174</v>
      </c>
      <c r="P1468" s="2" t="s">
        <v>20</v>
      </c>
      <c r="Q1468" s="2" t="s">
        <v>1156</v>
      </c>
      <c r="R1468" s="2" t="s">
        <v>278</v>
      </c>
    </row>
    <row r="1469" spans="1:18">
      <c r="A1469" s="2" t="s">
        <v>1211</v>
      </c>
      <c r="B1469" s="2" t="s">
        <v>36</v>
      </c>
      <c r="C1469" s="2" t="s">
        <v>41</v>
      </c>
      <c r="D1469" s="2">
        <v>62.48</v>
      </c>
      <c r="E1469" s="2">
        <v>68</v>
      </c>
      <c r="F1469" s="2">
        <v>65.099999999999994</v>
      </c>
      <c r="G1469" s="2">
        <v>67</v>
      </c>
      <c r="H1469" s="2" t="str">
        <f t="shared" si="44"/>
        <v/>
      </c>
      <c r="J1469" s="2">
        <f t="shared" si="45"/>
        <v>67</v>
      </c>
      <c r="K1469" s="2">
        <v>67</v>
      </c>
      <c r="L1469" s="2">
        <v>67</v>
      </c>
      <c r="M1469" s="2">
        <v>67</v>
      </c>
      <c r="N1469" s="2">
        <v>67</v>
      </c>
      <c r="O1469" s="2">
        <v>67</v>
      </c>
      <c r="P1469" s="2" t="s">
        <v>20</v>
      </c>
      <c r="Q1469" s="2" t="s">
        <v>1156</v>
      </c>
      <c r="R1469" s="2" t="s">
        <v>278</v>
      </c>
    </row>
    <row r="1470" spans="1:18">
      <c r="A1470" s="2" t="s">
        <v>1211</v>
      </c>
      <c r="B1470" s="2" t="s">
        <v>42</v>
      </c>
      <c r="C1470" s="2" t="s">
        <v>192</v>
      </c>
      <c r="D1470" s="2">
        <v>768.8</v>
      </c>
      <c r="E1470" s="2">
        <v>770</v>
      </c>
      <c r="F1470" s="2">
        <v>768.8</v>
      </c>
      <c r="G1470" s="2">
        <v>800</v>
      </c>
      <c r="H1470" s="2" t="str">
        <f t="shared" si="44"/>
        <v/>
      </c>
      <c r="J1470" s="2">
        <f t="shared" si="45"/>
        <v>800</v>
      </c>
      <c r="K1470" s="2">
        <v>800</v>
      </c>
      <c r="L1470" s="2">
        <v>800</v>
      </c>
      <c r="M1470" s="2">
        <v>800</v>
      </c>
      <c r="N1470" s="2">
        <v>800</v>
      </c>
      <c r="O1470" s="2">
        <v>800</v>
      </c>
      <c r="P1470" s="2" t="s">
        <v>1196</v>
      </c>
      <c r="Q1470" s="2" t="s">
        <v>1156</v>
      </c>
      <c r="R1470" s="2" t="s">
        <v>278</v>
      </c>
    </row>
    <row r="1471" spans="1:18">
      <c r="A1471" s="2" t="s">
        <v>1211</v>
      </c>
      <c r="B1471" s="2" t="s">
        <v>42</v>
      </c>
      <c r="C1471" s="2" t="s">
        <v>205</v>
      </c>
      <c r="G1471" s="2">
        <v>10000</v>
      </c>
      <c r="H1471" s="2" t="str">
        <f t="shared" si="44"/>
        <v/>
      </c>
      <c r="J1471" s="2">
        <f t="shared" si="45"/>
        <v>10000</v>
      </c>
      <c r="P1471" s="2" t="s">
        <v>1215</v>
      </c>
      <c r="Q1471" s="2" t="s">
        <v>1156</v>
      </c>
      <c r="R1471" s="2" t="s">
        <v>278</v>
      </c>
    </row>
    <row r="1472" spans="1:18">
      <c r="A1472" s="2" t="s">
        <v>1211</v>
      </c>
      <c r="B1472" s="2" t="s">
        <v>60</v>
      </c>
      <c r="C1472" s="2" t="s">
        <v>87</v>
      </c>
      <c r="D1472" s="2">
        <v>19482</v>
      </c>
      <c r="E1472" s="2">
        <v>19931</v>
      </c>
      <c r="F1472" s="2">
        <v>19481</v>
      </c>
      <c r="G1472" s="2">
        <v>16644</v>
      </c>
      <c r="H1472" s="2" t="str">
        <f t="shared" si="44"/>
        <v>W</v>
      </c>
      <c r="J1472" s="2">
        <f t="shared" si="45"/>
        <v>16644</v>
      </c>
      <c r="K1472" s="2">
        <v>13355</v>
      </c>
      <c r="L1472" s="2">
        <v>13357</v>
      </c>
      <c r="M1472" s="2">
        <v>13356</v>
      </c>
      <c r="N1472" s="2">
        <v>13356</v>
      </c>
      <c r="O1472" s="2">
        <v>13357</v>
      </c>
      <c r="P1472" s="2" t="s">
        <v>1216</v>
      </c>
      <c r="Q1472" s="2" t="s">
        <v>1156</v>
      </c>
      <c r="R1472" s="2" t="s">
        <v>278</v>
      </c>
    </row>
    <row r="1473" spans="1:18">
      <c r="A1473" s="2" t="s">
        <v>1211</v>
      </c>
      <c r="B1473" s="2" t="s">
        <v>90</v>
      </c>
      <c r="C1473" s="2" t="s">
        <v>91</v>
      </c>
      <c r="D1473" s="2">
        <v>21868.9</v>
      </c>
      <c r="E1473" s="2">
        <v>39717</v>
      </c>
      <c r="G1473" s="2">
        <v>26715</v>
      </c>
      <c r="H1473" s="2" t="str">
        <f t="shared" si="44"/>
        <v/>
      </c>
      <c r="J1473" s="2">
        <f t="shared" si="45"/>
        <v>26715</v>
      </c>
      <c r="K1473" s="2">
        <v>26629</v>
      </c>
      <c r="L1473" s="2">
        <v>26656</v>
      </c>
      <c r="M1473" s="2">
        <v>26591</v>
      </c>
      <c r="N1473" s="2">
        <v>26543</v>
      </c>
      <c r="O1473" s="2">
        <v>26208</v>
      </c>
      <c r="P1473" s="2" t="s">
        <v>465</v>
      </c>
      <c r="Q1473" s="2" t="s">
        <v>1156</v>
      </c>
      <c r="R1473" s="2" t="s">
        <v>278</v>
      </c>
    </row>
    <row r="1474" spans="1:18">
      <c r="A1474" s="2" t="s">
        <v>1211</v>
      </c>
      <c r="B1474" s="2" t="s">
        <v>90</v>
      </c>
      <c r="C1474" s="2" t="s">
        <v>378</v>
      </c>
      <c r="D1474" s="2">
        <v>1077.44</v>
      </c>
      <c r="E1474" s="2">
        <v>1232</v>
      </c>
      <c r="G1474" s="2">
        <v>1077</v>
      </c>
      <c r="H1474" s="2" t="str">
        <f t="shared" si="44"/>
        <v/>
      </c>
      <c r="J1474" s="2">
        <f t="shared" si="45"/>
        <v>1077</v>
      </c>
      <c r="K1474" s="2">
        <v>1077</v>
      </c>
      <c r="L1474" s="2">
        <v>1077</v>
      </c>
      <c r="M1474" s="2">
        <v>1077</v>
      </c>
      <c r="N1474" s="2">
        <v>1077</v>
      </c>
      <c r="O1474" s="2">
        <v>1077</v>
      </c>
      <c r="Q1474" s="2" t="s">
        <v>1156</v>
      </c>
      <c r="R1474" s="2" t="s">
        <v>278</v>
      </c>
    </row>
    <row r="1475" spans="1:18">
      <c r="A1475" s="2" t="s">
        <v>1217</v>
      </c>
      <c r="B1475" s="2" t="s">
        <v>275</v>
      </c>
      <c r="C1475" s="2" t="s">
        <v>928</v>
      </c>
      <c r="D1475" s="2">
        <v>-28.8</v>
      </c>
      <c r="E1475" s="2">
        <v>-30</v>
      </c>
      <c r="F1475" s="2">
        <v>-28.8</v>
      </c>
      <c r="G1475" s="2">
        <v>-30</v>
      </c>
      <c r="H1475" s="2" t="str">
        <f t="shared" ref="H1475:H1538" si="46">IF(ABS(G1475)&gt;5000,
      IF(ABS(F1475)&lt;&gt;0,
          IF(ABS((F1475-G1475)/G1475*100)&gt;10,"W",""),""),"")</f>
        <v/>
      </c>
      <c r="J1475" s="2">
        <f t="shared" ref="J1475:J1538" si="47">G1475+I1475</f>
        <v>-30</v>
      </c>
      <c r="K1475" s="2">
        <v>-30</v>
      </c>
      <c r="L1475" s="2">
        <v>-30</v>
      </c>
      <c r="M1475" s="2">
        <v>-30</v>
      </c>
      <c r="N1475" s="2">
        <v>-30</v>
      </c>
      <c r="O1475" s="2">
        <v>-30</v>
      </c>
      <c r="P1475" s="2" t="s">
        <v>1218</v>
      </c>
      <c r="Q1475" s="2" t="s">
        <v>1219</v>
      </c>
      <c r="R1475" s="2" t="s">
        <v>278</v>
      </c>
    </row>
    <row r="1476" spans="1:18">
      <c r="A1476" s="2" t="s">
        <v>1217</v>
      </c>
      <c r="B1476" s="2" t="s">
        <v>10</v>
      </c>
      <c r="C1476" s="2" t="s">
        <v>112</v>
      </c>
      <c r="D1476" s="2">
        <v>-806.59</v>
      </c>
      <c r="H1476" s="2" t="str">
        <f t="shared" si="46"/>
        <v/>
      </c>
      <c r="J1476" s="2">
        <f t="shared" si="47"/>
        <v>0</v>
      </c>
      <c r="P1476" s="2" t="s">
        <v>1220</v>
      </c>
      <c r="Q1476" s="2" t="s">
        <v>1219</v>
      </c>
      <c r="R1476" s="2" t="s">
        <v>278</v>
      </c>
    </row>
    <row r="1477" spans="1:18">
      <c r="A1477" s="2" t="s">
        <v>1217</v>
      </c>
      <c r="B1477" s="2" t="s">
        <v>69</v>
      </c>
      <c r="C1477" s="2" t="s">
        <v>434</v>
      </c>
      <c r="D1477" s="2">
        <v>-8</v>
      </c>
      <c r="E1477" s="2">
        <v>-9</v>
      </c>
      <c r="F1477" s="2">
        <v>-9</v>
      </c>
      <c r="G1477" s="2">
        <v>-8</v>
      </c>
      <c r="H1477" s="2" t="str">
        <f t="shared" si="46"/>
        <v/>
      </c>
      <c r="J1477" s="2">
        <f t="shared" si="47"/>
        <v>-8</v>
      </c>
      <c r="K1477" s="2">
        <v>-9</v>
      </c>
      <c r="L1477" s="2">
        <v>-8</v>
      </c>
      <c r="M1477" s="2">
        <v>-9</v>
      </c>
      <c r="N1477" s="2">
        <v>-8</v>
      </c>
      <c r="O1477" s="2">
        <v>-9</v>
      </c>
      <c r="P1477" s="2" t="s">
        <v>1221</v>
      </c>
      <c r="Q1477" s="2" t="s">
        <v>1219</v>
      </c>
      <c r="R1477" s="2" t="s">
        <v>278</v>
      </c>
    </row>
    <row r="1478" spans="1:18">
      <c r="A1478" s="2" t="s">
        <v>1217</v>
      </c>
      <c r="B1478" s="2" t="s">
        <v>18</v>
      </c>
      <c r="C1478" s="2" t="s">
        <v>19</v>
      </c>
      <c r="D1478" s="2">
        <v>886.91</v>
      </c>
      <c r="E1478" s="2">
        <v>942</v>
      </c>
      <c r="F1478" s="2">
        <v>930.01</v>
      </c>
      <c r="G1478" s="2">
        <v>978</v>
      </c>
      <c r="H1478" s="2" t="str">
        <f t="shared" si="46"/>
        <v/>
      </c>
      <c r="J1478" s="2">
        <f t="shared" si="47"/>
        <v>978</v>
      </c>
      <c r="K1478" s="2">
        <v>978</v>
      </c>
      <c r="L1478" s="2">
        <v>978</v>
      </c>
      <c r="M1478" s="2">
        <v>978</v>
      </c>
      <c r="N1478" s="2">
        <v>978</v>
      </c>
      <c r="O1478" s="2">
        <v>978</v>
      </c>
      <c r="P1478" s="2" t="s">
        <v>20</v>
      </c>
      <c r="Q1478" s="2" t="s">
        <v>1219</v>
      </c>
      <c r="R1478" s="2" t="s">
        <v>278</v>
      </c>
    </row>
    <row r="1479" spans="1:18">
      <c r="A1479" s="2" t="s">
        <v>1217</v>
      </c>
      <c r="B1479" s="2" t="s">
        <v>18</v>
      </c>
      <c r="C1479" s="2" t="s">
        <v>21</v>
      </c>
      <c r="D1479" s="2">
        <v>3.9</v>
      </c>
      <c r="E1479" s="2">
        <v>5</v>
      </c>
      <c r="F1479" s="2">
        <v>4.37</v>
      </c>
      <c r="G1479" s="2">
        <v>5</v>
      </c>
      <c r="H1479" s="2" t="str">
        <f t="shared" si="46"/>
        <v/>
      </c>
      <c r="J1479" s="2">
        <f t="shared" si="47"/>
        <v>5</v>
      </c>
      <c r="K1479" s="2">
        <v>5</v>
      </c>
      <c r="L1479" s="2">
        <v>5</v>
      </c>
      <c r="M1479" s="2">
        <v>5</v>
      </c>
      <c r="N1479" s="2">
        <v>5</v>
      </c>
      <c r="O1479" s="2">
        <v>5</v>
      </c>
      <c r="P1479" s="2" t="s">
        <v>26</v>
      </c>
      <c r="Q1479" s="2" t="s">
        <v>1219</v>
      </c>
      <c r="R1479" s="2" t="s">
        <v>278</v>
      </c>
    </row>
    <row r="1480" spans="1:18">
      <c r="A1480" s="2" t="s">
        <v>1217</v>
      </c>
      <c r="B1480" s="2" t="s">
        <v>18</v>
      </c>
      <c r="C1480" s="2" t="s">
        <v>23</v>
      </c>
      <c r="D1480" s="2">
        <v>34.619999999999997</v>
      </c>
      <c r="H1480" s="2" t="str">
        <f t="shared" si="46"/>
        <v/>
      </c>
      <c r="J1480" s="2">
        <f t="shared" si="47"/>
        <v>0</v>
      </c>
      <c r="P1480" s="2" t="s">
        <v>24</v>
      </c>
      <c r="Q1480" s="2" t="s">
        <v>1219</v>
      </c>
      <c r="R1480" s="2" t="s">
        <v>278</v>
      </c>
    </row>
    <row r="1481" spans="1:18">
      <c r="A1481" s="2" t="s">
        <v>1217</v>
      </c>
      <c r="B1481" s="2" t="s">
        <v>18</v>
      </c>
      <c r="C1481" s="2" t="s">
        <v>27</v>
      </c>
      <c r="D1481" s="2">
        <v>546.58000000000004</v>
      </c>
      <c r="E1481" s="2">
        <v>1092</v>
      </c>
      <c r="F1481" s="2">
        <v>2327.1999999999998</v>
      </c>
      <c r="G1481" s="2">
        <v>3384</v>
      </c>
      <c r="H1481" s="2" t="str">
        <f t="shared" si="46"/>
        <v/>
      </c>
      <c r="J1481" s="2">
        <f t="shared" si="47"/>
        <v>3384</v>
      </c>
      <c r="K1481" s="2">
        <v>3384</v>
      </c>
      <c r="L1481" s="2">
        <v>3384</v>
      </c>
      <c r="M1481" s="2">
        <v>3384</v>
      </c>
      <c r="N1481" s="2">
        <v>3384</v>
      </c>
      <c r="O1481" s="2">
        <v>3384</v>
      </c>
      <c r="P1481" s="2" t="s">
        <v>20</v>
      </c>
      <c r="Q1481" s="2" t="s">
        <v>1219</v>
      </c>
      <c r="R1481" s="2" t="s">
        <v>278</v>
      </c>
    </row>
    <row r="1482" spans="1:18">
      <c r="A1482" s="2" t="s">
        <v>1217</v>
      </c>
      <c r="B1482" s="2" t="s">
        <v>18</v>
      </c>
      <c r="C1482" s="2" t="s">
        <v>29</v>
      </c>
      <c r="D1482" s="2">
        <v>132.57</v>
      </c>
      <c r="H1482" s="2" t="str">
        <f t="shared" si="46"/>
        <v/>
      </c>
      <c r="J1482" s="2">
        <f t="shared" si="47"/>
        <v>0</v>
      </c>
      <c r="P1482" s="2" t="s">
        <v>24</v>
      </c>
      <c r="Q1482" s="2" t="s">
        <v>1219</v>
      </c>
      <c r="R1482" s="2" t="s">
        <v>278</v>
      </c>
    </row>
    <row r="1483" spans="1:18">
      <c r="A1483" s="2" t="s">
        <v>1217</v>
      </c>
      <c r="B1483" s="2" t="s">
        <v>18</v>
      </c>
      <c r="C1483" s="2" t="s">
        <v>31</v>
      </c>
      <c r="D1483" s="2">
        <v>180.19</v>
      </c>
      <c r="E1483" s="2">
        <v>202</v>
      </c>
      <c r="F1483" s="2">
        <v>203.04</v>
      </c>
      <c r="G1483" s="2">
        <v>214</v>
      </c>
      <c r="H1483" s="2" t="str">
        <f t="shared" si="46"/>
        <v/>
      </c>
      <c r="J1483" s="2">
        <f t="shared" si="47"/>
        <v>214</v>
      </c>
      <c r="K1483" s="2">
        <v>214</v>
      </c>
      <c r="L1483" s="2">
        <v>214</v>
      </c>
      <c r="M1483" s="2">
        <v>214</v>
      </c>
      <c r="N1483" s="2">
        <v>214</v>
      </c>
      <c r="O1483" s="2">
        <v>214</v>
      </c>
      <c r="P1483" s="2" t="s">
        <v>20</v>
      </c>
      <c r="Q1483" s="2" t="s">
        <v>1219</v>
      </c>
      <c r="R1483" s="2" t="s">
        <v>278</v>
      </c>
    </row>
    <row r="1484" spans="1:18">
      <c r="A1484" s="2" t="s">
        <v>1217</v>
      </c>
      <c r="B1484" s="2" t="s">
        <v>18</v>
      </c>
      <c r="C1484" s="2" t="s">
        <v>118</v>
      </c>
      <c r="D1484" s="2">
        <v>250.46</v>
      </c>
      <c r="E1484" s="2">
        <v>250</v>
      </c>
      <c r="F1484" s="2">
        <v>206.12</v>
      </c>
      <c r="G1484" s="2">
        <v>250</v>
      </c>
      <c r="H1484" s="2" t="str">
        <f t="shared" si="46"/>
        <v/>
      </c>
      <c r="J1484" s="2">
        <f t="shared" si="47"/>
        <v>250</v>
      </c>
      <c r="K1484" s="2">
        <v>250</v>
      </c>
      <c r="L1484" s="2">
        <v>250</v>
      </c>
      <c r="M1484" s="2">
        <v>250</v>
      </c>
      <c r="N1484" s="2">
        <v>250</v>
      </c>
      <c r="O1484" s="2">
        <v>250</v>
      </c>
      <c r="P1484" s="2" t="s">
        <v>1222</v>
      </c>
      <c r="Q1484" s="2" t="s">
        <v>1219</v>
      </c>
      <c r="R1484" s="2" t="s">
        <v>278</v>
      </c>
    </row>
    <row r="1485" spans="1:18">
      <c r="A1485" s="2" t="s">
        <v>1217</v>
      </c>
      <c r="B1485" s="2" t="s">
        <v>36</v>
      </c>
      <c r="C1485" s="2" t="s">
        <v>41</v>
      </c>
      <c r="D1485" s="2">
        <v>67.209999999999994</v>
      </c>
      <c r="E1485" s="2">
        <v>81</v>
      </c>
      <c r="F1485" s="2">
        <v>73.91</v>
      </c>
      <c r="G1485" s="2">
        <v>81</v>
      </c>
      <c r="H1485" s="2" t="str">
        <f t="shared" si="46"/>
        <v/>
      </c>
      <c r="J1485" s="2">
        <f t="shared" si="47"/>
        <v>81</v>
      </c>
      <c r="K1485" s="2">
        <v>81</v>
      </c>
      <c r="L1485" s="2">
        <v>81</v>
      </c>
      <c r="M1485" s="2">
        <v>81</v>
      </c>
      <c r="N1485" s="2">
        <v>81</v>
      </c>
      <c r="O1485" s="2">
        <v>81</v>
      </c>
      <c r="P1485" s="2" t="s">
        <v>20</v>
      </c>
      <c r="Q1485" s="2" t="s">
        <v>1219</v>
      </c>
      <c r="R1485" s="2" t="s">
        <v>278</v>
      </c>
    </row>
    <row r="1486" spans="1:18">
      <c r="A1486" s="2" t="s">
        <v>1217</v>
      </c>
      <c r="B1486" s="2" t="s">
        <v>42</v>
      </c>
      <c r="C1486" s="2" t="s">
        <v>192</v>
      </c>
      <c r="D1486" s="2">
        <v>99.2</v>
      </c>
      <c r="E1486" s="2">
        <v>100</v>
      </c>
      <c r="F1486" s="2">
        <v>99.2</v>
      </c>
      <c r="G1486" s="2">
        <v>105</v>
      </c>
      <c r="H1486" s="2" t="str">
        <f t="shared" si="46"/>
        <v/>
      </c>
      <c r="J1486" s="2">
        <f t="shared" si="47"/>
        <v>105</v>
      </c>
      <c r="K1486" s="2">
        <v>105</v>
      </c>
      <c r="L1486" s="2">
        <v>105</v>
      </c>
      <c r="M1486" s="2">
        <v>105</v>
      </c>
      <c r="N1486" s="2">
        <v>105</v>
      </c>
      <c r="O1486" s="2">
        <v>105</v>
      </c>
      <c r="P1486" s="2" t="s">
        <v>1223</v>
      </c>
      <c r="Q1486" s="2" t="s">
        <v>1219</v>
      </c>
      <c r="R1486" s="2" t="s">
        <v>278</v>
      </c>
    </row>
    <row r="1487" spans="1:18">
      <c r="A1487" s="2" t="s">
        <v>1217</v>
      </c>
      <c r="B1487" s="2" t="s">
        <v>42</v>
      </c>
      <c r="C1487" s="2" t="s">
        <v>193</v>
      </c>
      <c r="E1487" s="2">
        <v>7500</v>
      </c>
      <c r="F1487" s="2">
        <v>150.08000000000001</v>
      </c>
      <c r="G1487" s="2">
        <v>7500</v>
      </c>
      <c r="H1487" s="2" t="str">
        <f t="shared" si="46"/>
        <v>W</v>
      </c>
      <c r="J1487" s="2">
        <f t="shared" si="47"/>
        <v>7500</v>
      </c>
      <c r="P1487" s="2" t="s">
        <v>1224</v>
      </c>
      <c r="Q1487" s="2" t="s">
        <v>1219</v>
      </c>
      <c r="R1487" s="2" t="s">
        <v>278</v>
      </c>
    </row>
    <row r="1488" spans="1:18">
      <c r="A1488" s="2" t="s">
        <v>1217</v>
      </c>
      <c r="B1488" s="2" t="s">
        <v>42</v>
      </c>
      <c r="C1488" s="2" t="s">
        <v>195</v>
      </c>
      <c r="D1488" s="2">
        <v>79.989999999999995</v>
      </c>
      <c r="F1488" s="2">
        <v>54.3</v>
      </c>
      <c r="H1488" s="2" t="str">
        <f t="shared" si="46"/>
        <v/>
      </c>
      <c r="J1488" s="2">
        <f t="shared" si="47"/>
        <v>0</v>
      </c>
      <c r="P1488" s="2" t="s">
        <v>1225</v>
      </c>
      <c r="Q1488" s="2" t="s">
        <v>1219</v>
      </c>
      <c r="R1488" s="2" t="s">
        <v>278</v>
      </c>
    </row>
    <row r="1489" spans="1:18">
      <c r="A1489" s="2" t="s">
        <v>1217</v>
      </c>
      <c r="B1489" s="2" t="s">
        <v>42</v>
      </c>
      <c r="C1489" s="2" t="s">
        <v>625</v>
      </c>
      <c r="D1489" s="2">
        <v>6045.62</v>
      </c>
      <c r="E1489" s="2">
        <v>5000</v>
      </c>
      <c r="F1489" s="2">
        <v>6816.42</v>
      </c>
      <c r="G1489" s="2">
        <v>6000</v>
      </c>
      <c r="H1489" s="2" t="str">
        <f t="shared" si="46"/>
        <v>W</v>
      </c>
      <c r="J1489" s="2">
        <f t="shared" si="47"/>
        <v>6000</v>
      </c>
      <c r="P1489" s="2" t="s">
        <v>1226</v>
      </c>
      <c r="Q1489" s="2" t="s">
        <v>1219</v>
      </c>
      <c r="R1489" s="2" t="s">
        <v>278</v>
      </c>
    </row>
    <row r="1490" spans="1:18">
      <c r="A1490" s="2" t="s">
        <v>1217</v>
      </c>
      <c r="B1490" s="2" t="s">
        <v>42</v>
      </c>
      <c r="C1490" s="2" t="s">
        <v>45</v>
      </c>
      <c r="D1490" s="2">
        <v>1417.33</v>
      </c>
      <c r="E1490" s="2">
        <v>2000</v>
      </c>
      <c r="F1490" s="2">
        <v>1052.17</v>
      </c>
      <c r="G1490" s="2">
        <v>2000</v>
      </c>
      <c r="H1490" s="2" t="str">
        <f t="shared" si="46"/>
        <v/>
      </c>
      <c r="J1490" s="2">
        <f t="shared" si="47"/>
        <v>2000</v>
      </c>
      <c r="K1490" s="2">
        <v>2000</v>
      </c>
      <c r="L1490" s="2">
        <v>2000</v>
      </c>
      <c r="M1490" s="2">
        <v>2000</v>
      </c>
      <c r="N1490" s="2">
        <v>2000</v>
      </c>
      <c r="O1490" s="2">
        <v>2000</v>
      </c>
      <c r="P1490" s="2" t="s">
        <v>1227</v>
      </c>
      <c r="Q1490" s="2" t="s">
        <v>1219</v>
      </c>
      <c r="R1490" s="2" t="s">
        <v>278</v>
      </c>
    </row>
    <row r="1491" spans="1:18">
      <c r="A1491" s="2" t="s">
        <v>1217</v>
      </c>
      <c r="B1491" s="2" t="s">
        <v>42</v>
      </c>
      <c r="C1491" s="2" t="s">
        <v>97</v>
      </c>
      <c r="D1491" s="2">
        <v>2146.7600000000002</v>
      </c>
      <c r="E1491" s="2">
        <v>1500</v>
      </c>
      <c r="F1491" s="2">
        <v>3770.37</v>
      </c>
      <c r="G1491" s="2">
        <v>2000</v>
      </c>
      <c r="H1491" s="2" t="str">
        <f t="shared" si="46"/>
        <v/>
      </c>
      <c r="J1491" s="2">
        <f t="shared" si="47"/>
        <v>2000</v>
      </c>
      <c r="K1491" s="2">
        <v>2000</v>
      </c>
      <c r="L1491" s="2">
        <v>2000</v>
      </c>
      <c r="M1491" s="2">
        <v>2000</v>
      </c>
      <c r="N1491" s="2">
        <v>2000</v>
      </c>
      <c r="O1491" s="2">
        <v>2000</v>
      </c>
      <c r="P1491" s="2" t="s">
        <v>1228</v>
      </c>
      <c r="Q1491" s="2" t="s">
        <v>1219</v>
      </c>
      <c r="R1491" s="2" t="s">
        <v>278</v>
      </c>
    </row>
    <row r="1492" spans="1:18">
      <c r="A1492" s="2" t="s">
        <v>1217</v>
      </c>
      <c r="B1492" s="2" t="s">
        <v>42</v>
      </c>
      <c r="C1492" s="2" t="s">
        <v>205</v>
      </c>
      <c r="D1492" s="2">
        <v>12913.14</v>
      </c>
      <c r="E1492" s="2">
        <v>2500</v>
      </c>
      <c r="F1492" s="2">
        <v>10140.19</v>
      </c>
      <c r="G1492" s="2">
        <v>4000</v>
      </c>
      <c r="H1492" s="2" t="str">
        <f t="shared" si="46"/>
        <v/>
      </c>
      <c r="J1492" s="2">
        <f t="shared" si="47"/>
        <v>4000</v>
      </c>
      <c r="K1492" s="2">
        <v>4000</v>
      </c>
      <c r="L1492" s="2">
        <v>4000</v>
      </c>
      <c r="M1492" s="2">
        <v>4000</v>
      </c>
      <c r="N1492" s="2">
        <v>4000</v>
      </c>
      <c r="O1492" s="2">
        <v>4000</v>
      </c>
      <c r="P1492" s="2" t="s">
        <v>1229</v>
      </c>
      <c r="Q1492" s="2" t="s">
        <v>1219</v>
      </c>
      <c r="R1492" s="2" t="s">
        <v>278</v>
      </c>
    </row>
    <row r="1493" spans="1:18">
      <c r="A1493" s="2" t="s">
        <v>1217</v>
      </c>
      <c r="B1493" s="2" t="s">
        <v>42</v>
      </c>
      <c r="C1493" s="2" t="s">
        <v>208</v>
      </c>
      <c r="D1493" s="2">
        <v>2598.02</v>
      </c>
      <c r="E1493" s="2">
        <v>3000</v>
      </c>
      <c r="F1493" s="2">
        <v>2681.39</v>
      </c>
      <c r="G1493" s="2">
        <v>3000</v>
      </c>
      <c r="H1493" s="2" t="str">
        <f t="shared" si="46"/>
        <v/>
      </c>
      <c r="J1493" s="2">
        <f t="shared" si="47"/>
        <v>3000</v>
      </c>
      <c r="K1493" s="2">
        <v>3000</v>
      </c>
      <c r="L1493" s="2">
        <v>3000</v>
      </c>
      <c r="M1493" s="2">
        <v>3000</v>
      </c>
      <c r="N1493" s="2">
        <v>3000</v>
      </c>
      <c r="O1493" s="2">
        <v>3000</v>
      </c>
      <c r="P1493" s="2" t="s">
        <v>1230</v>
      </c>
      <c r="Q1493" s="2" t="s">
        <v>1219</v>
      </c>
      <c r="R1493" s="2" t="s">
        <v>278</v>
      </c>
    </row>
    <row r="1494" spans="1:18">
      <c r="A1494" s="2" t="s">
        <v>1217</v>
      </c>
      <c r="B1494" s="2" t="s">
        <v>42</v>
      </c>
      <c r="C1494" s="2" t="s">
        <v>210</v>
      </c>
      <c r="D1494" s="2">
        <v>522.11</v>
      </c>
      <c r="H1494" s="2" t="str">
        <f t="shared" si="46"/>
        <v/>
      </c>
      <c r="J1494" s="2">
        <f t="shared" si="47"/>
        <v>0</v>
      </c>
      <c r="P1494" s="2" t="s">
        <v>1231</v>
      </c>
      <c r="Q1494" s="2" t="s">
        <v>1219</v>
      </c>
      <c r="R1494" s="2" t="s">
        <v>278</v>
      </c>
    </row>
    <row r="1495" spans="1:18">
      <c r="A1495" s="2" t="s">
        <v>1217</v>
      </c>
      <c r="B1495" s="2" t="s">
        <v>42</v>
      </c>
      <c r="C1495" s="2" t="s">
        <v>128</v>
      </c>
      <c r="E1495" s="2">
        <v>500</v>
      </c>
      <c r="G1495" s="2">
        <v>500</v>
      </c>
      <c r="H1495" s="2" t="str">
        <f t="shared" si="46"/>
        <v/>
      </c>
      <c r="J1495" s="2">
        <f t="shared" si="47"/>
        <v>500</v>
      </c>
      <c r="K1495" s="2">
        <v>500</v>
      </c>
      <c r="L1495" s="2">
        <v>500</v>
      </c>
      <c r="M1495" s="2">
        <v>500</v>
      </c>
      <c r="N1495" s="2">
        <v>500</v>
      </c>
      <c r="O1495" s="2">
        <v>500</v>
      </c>
      <c r="P1495" s="2" t="s">
        <v>1232</v>
      </c>
      <c r="Q1495" s="2" t="s">
        <v>1219</v>
      </c>
      <c r="R1495" s="2" t="s">
        <v>278</v>
      </c>
    </row>
    <row r="1496" spans="1:18">
      <c r="A1496" s="2" t="s">
        <v>1217</v>
      </c>
      <c r="B1496" s="2" t="s">
        <v>42</v>
      </c>
      <c r="C1496" s="2" t="s">
        <v>149</v>
      </c>
      <c r="D1496" s="2">
        <v>60</v>
      </c>
      <c r="E1496" s="2">
        <v>60</v>
      </c>
      <c r="F1496" s="2">
        <v>60</v>
      </c>
      <c r="G1496" s="2">
        <v>60</v>
      </c>
      <c r="H1496" s="2" t="str">
        <f t="shared" si="46"/>
        <v/>
      </c>
      <c r="J1496" s="2">
        <f t="shared" si="47"/>
        <v>60</v>
      </c>
      <c r="K1496" s="2">
        <v>60</v>
      </c>
      <c r="L1496" s="2">
        <v>60</v>
      </c>
      <c r="M1496" s="2">
        <v>60</v>
      </c>
      <c r="N1496" s="2">
        <v>60</v>
      </c>
      <c r="O1496" s="2">
        <v>60</v>
      </c>
      <c r="P1496" s="2" t="s">
        <v>1233</v>
      </c>
      <c r="Q1496" s="2" t="s">
        <v>1219</v>
      </c>
      <c r="R1496" s="2" t="s">
        <v>278</v>
      </c>
    </row>
    <row r="1497" spans="1:18">
      <c r="A1497" s="2" t="s">
        <v>1217</v>
      </c>
      <c r="B1497" s="2" t="s">
        <v>60</v>
      </c>
      <c r="C1497" s="2" t="s">
        <v>87</v>
      </c>
      <c r="D1497" s="2">
        <v>278</v>
      </c>
      <c r="E1497" s="2">
        <v>233</v>
      </c>
      <c r="F1497" s="2">
        <v>689</v>
      </c>
      <c r="G1497" s="2">
        <v>1099</v>
      </c>
      <c r="H1497" s="2" t="str">
        <f t="shared" si="46"/>
        <v/>
      </c>
      <c r="J1497" s="2">
        <f t="shared" si="47"/>
        <v>1099</v>
      </c>
      <c r="K1497" s="2">
        <v>1100</v>
      </c>
      <c r="L1497" s="2">
        <v>1099</v>
      </c>
      <c r="M1497" s="2">
        <v>1100</v>
      </c>
      <c r="N1497" s="2">
        <v>1099</v>
      </c>
      <c r="O1497" s="2">
        <v>643</v>
      </c>
      <c r="P1497" s="2" t="s">
        <v>1234</v>
      </c>
      <c r="Q1497" s="2" t="s">
        <v>1219</v>
      </c>
      <c r="R1497" s="2" t="s">
        <v>278</v>
      </c>
    </row>
    <row r="1498" spans="1:18">
      <c r="A1498" s="2" t="s">
        <v>1217</v>
      </c>
      <c r="B1498" s="2" t="s">
        <v>60</v>
      </c>
      <c r="C1498" s="2" t="s">
        <v>335</v>
      </c>
      <c r="D1498" s="2">
        <v>167</v>
      </c>
      <c r="E1498" s="2">
        <v>167</v>
      </c>
      <c r="F1498" s="2">
        <v>167</v>
      </c>
      <c r="G1498" s="2">
        <v>166</v>
      </c>
      <c r="H1498" s="2" t="str">
        <f t="shared" si="46"/>
        <v/>
      </c>
      <c r="J1498" s="2">
        <f t="shared" si="47"/>
        <v>166</v>
      </c>
      <c r="K1498" s="2">
        <v>167</v>
      </c>
      <c r="L1498" s="2">
        <v>166</v>
      </c>
      <c r="M1498" s="2">
        <v>167</v>
      </c>
      <c r="N1498" s="2">
        <v>167</v>
      </c>
      <c r="O1498" s="2">
        <v>166</v>
      </c>
      <c r="P1498" s="2" t="s">
        <v>1235</v>
      </c>
      <c r="Q1498" s="2" t="s">
        <v>1219</v>
      </c>
      <c r="R1498" s="2" t="s">
        <v>278</v>
      </c>
    </row>
    <row r="1499" spans="1:18">
      <c r="A1499" s="2" t="s">
        <v>1217</v>
      </c>
      <c r="B1499" s="2" t="s">
        <v>60</v>
      </c>
      <c r="C1499" s="2" t="s">
        <v>246</v>
      </c>
      <c r="D1499" s="2">
        <v>232</v>
      </c>
      <c r="E1499" s="2">
        <v>232</v>
      </c>
      <c r="F1499" s="2">
        <v>232</v>
      </c>
      <c r="H1499" s="2" t="str">
        <f t="shared" si="46"/>
        <v/>
      </c>
      <c r="J1499" s="2">
        <f t="shared" si="47"/>
        <v>0</v>
      </c>
      <c r="Q1499" s="2" t="s">
        <v>1219</v>
      </c>
      <c r="R1499" s="2" t="s">
        <v>278</v>
      </c>
    </row>
    <row r="1500" spans="1:18">
      <c r="A1500" s="2" t="s">
        <v>1217</v>
      </c>
      <c r="B1500" s="2" t="s">
        <v>101</v>
      </c>
      <c r="C1500" s="2" t="s">
        <v>102</v>
      </c>
      <c r="D1500" s="2">
        <v>329.36</v>
      </c>
      <c r="F1500" s="2">
        <v>7.19</v>
      </c>
      <c r="H1500" s="2" t="str">
        <f t="shared" si="46"/>
        <v/>
      </c>
      <c r="J1500" s="2">
        <f t="shared" si="47"/>
        <v>0</v>
      </c>
      <c r="P1500" s="2" t="s">
        <v>1236</v>
      </c>
      <c r="Q1500" s="2" t="s">
        <v>1219</v>
      </c>
      <c r="R1500" s="2" t="s">
        <v>278</v>
      </c>
    </row>
    <row r="1501" spans="1:18">
      <c r="A1501" s="2" t="s">
        <v>1217</v>
      </c>
      <c r="B1501" s="2" t="s">
        <v>90</v>
      </c>
      <c r="C1501" s="2" t="s">
        <v>91</v>
      </c>
      <c r="D1501" s="2">
        <v>59307.61</v>
      </c>
      <c r="E1501" s="2">
        <v>53203</v>
      </c>
      <c r="G1501" s="2">
        <v>72290</v>
      </c>
      <c r="H1501" s="2" t="str">
        <f t="shared" si="46"/>
        <v/>
      </c>
      <c r="J1501" s="2">
        <f t="shared" si="47"/>
        <v>72290</v>
      </c>
      <c r="K1501" s="2">
        <v>72059</v>
      </c>
      <c r="L1501" s="2">
        <v>72132</v>
      </c>
      <c r="M1501" s="2">
        <v>71956</v>
      </c>
      <c r="N1501" s="2">
        <v>71830</v>
      </c>
      <c r="O1501" s="2">
        <v>70931</v>
      </c>
      <c r="P1501" s="2" t="s">
        <v>465</v>
      </c>
      <c r="Q1501" s="2" t="s">
        <v>1219</v>
      </c>
      <c r="R1501" s="2" t="s">
        <v>278</v>
      </c>
    </row>
    <row r="1502" spans="1:18">
      <c r="A1502" s="2" t="s">
        <v>1217</v>
      </c>
      <c r="B1502" s="2" t="s">
        <v>90</v>
      </c>
      <c r="C1502" s="2" t="s">
        <v>378</v>
      </c>
      <c r="D1502" s="2">
        <v>2472.3000000000002</v>
      </c>
      <c r="E1502" s="2">
        <v>738</v>
      </c>
      <c r="G1502" s="2">
        <v>2472</v>
      </c>
      <c r="H1502" s="2" t="str">
        <f t="shared" si="46"/>
        <v/>
      </c>
      <c r="J1502" s="2">
        <f t="shared" si="47"/>
        <v>2472</v>
      </c>
      <c r="K1502" s="2">
        <v>2472</v>
      </c>
      <c r="L1502" s="2">
        <v>2472</v>
      </c>
      <c r="M1502" s="2">
        <v>2472</v>
      </c>
      <c r="N1502" s="2">
        <v>2472</v>
      </c>
      <c r="O1502" s="2">
        <v>2472</v>
      </c>
      <c r="Q1502" s="2" t="s">
        <v>1219</v>
      </c>
      <c r="R1502" s="2" t="s">
        <v>278</v>
      </c>
    </row>
    <row r="1503" spans="1:18">
      <c r="A1503" s="2" t="s">
        <v>1237</v>
      </c>
      <c r="B1503" s="2" t="s">
        <v>286</v>
      </c>
      <c r="C1503" s="2" t="s">
        <v>819</v>
      </c>
      <c r="D1503" s="2">
        <v>-2680.45</v>
      </c>
      <c r="F1503" s="2">
        <v>-1205.0899999999999</v>
      </c>
      <c r="H1503" s="2" t="str">
        <f t="shared" si="46"/>
        <v/>
      </c>
      <c r="J1503" s="2">
        <f t="shared" si="47"/>
        <v>0</v>
      </c>
      <c r="P1503" s="2" t="s">
        <v>1238</v>
      </c>
      <c r="Q1503" s="2" t="s">
        <v>1219</v>
      </c>
      <c r="R1503" s="2" t="s">
        <v>278</v>
      </c>
    </row>
    <row r="1504" spans="1:18">
      <c r="A1504" s="2" t="s">
        <v>1237</v>
      </c>
      <c r="B1504" s="2" t="s">
        <v>18</v>
      </c>
      <c r="C1504" s="2" t="s">
        <v>19</v>
      </c>
      <c r="D1504" s="2">
        <v>886.91</v>
      </c>
      <c r="E1504" s="2">
        <v>942</v>
      </c>
      <c r="F1504" s="2">
        <v>930.01</v>
      </c>
      <c r="G1504" s="2">
        <v>978</v>
      </c>
      <c r="H1504" s="2" t="str">
        <f t="shared" si="46"/>
        <v/>
      </c>
      <c r="J1504" s="2">
        <f t="shared" si="47"/>
        <v>978</v>
      </c>
      <c r="K1504" s="2">
        <v>978</v>
      </c>
      <c r="L1504" s="2">
        <v>978</v>
      </c>
      <c r="M1504" s="2">
        <v>978</v>
      </c>
      <c r="N1504" s="2">
        <v>978</v>
      </c>
      <c r="O1504" s="2">
        <v>978</v>
      </c>
      <c r="P1504" s="2" t="s">
        <v>20</v>
      </c>
      <c r="Q1504" s="2" t="s">
        <v>1219</v>
      </c>
      <c r="R1504" s="2" t="s">
        <v>278</v>
      </c>
    </row>
    <row r="1505" spans="1:18">
      <c r="A1505" s="2" t="s">
        <v>1237</v>
      </c>
      <c r="B1505" s="2" t="s">
        <v>18</v>
      </c>
      <c r="C1505" s="2" t="s">
        <v>21</v>
      </c>
      <c r="D1505" s="2">
        <v>3.9</v>
      </c>
      <c r="E1505" s="2">
        <v>5</v>
      </c>
      <c r="F1505" s="2">
        <v>4.37</v>
      </c>
      <c r="G1505" s="2">
        <v>5</v>
      </c>
      <c r="H1505" s="2" t="str">
        <f t="shared" si="46"/>
        <v/>
      </c>
      <c r="J1505" s="2">
        <f t="shared" si="47"/>
        <v>5</v>
      </c>
      <c r="K1505" s="2">
        <v>5</v>
      </c>
      <c r="L1505" s="2">
        <v>5</v>
      </c>
      <c r="M1505" s="2">
        <v>5</v>
      </c>
      <c r="N1505" s="2">
        <v>5</v>
      </c>
      <c r="O1505" s="2">
        <v>5</v>
      </c>
      <c r="P1505" s="2" t="s">
        <v>22</v>
      </c>
      <c r="Q1505" s="2" t="s">
        <v>1219</v>
      </c>
      <c r="R1505" s="2" t="s">
        <v>278</v>
      </c>
    </row>
    <row r="1506" spans="1:18">
      <c r="A1506" s="2" t="s">
        <v>1237</v>
      </c>
      <c r="B1506" s="2" t="s">
        <v>18</v>
      </c>
      <c r="C1506" s="2" t="s">
        <v>23</v>
      </c>
      <c r="D1506" s="2">
        <v>34.619999999999997</v>
      </c>
      <c r="H1506" s="2" t="str">
        <f t="shared" si="46"/>
        <v/>
      </c>
      <c r="J1506" s="2">
        <f t="shared" si="47"/>
        <v>0</v>
      </c>
      <c r="Q1506" s="2" t="s">
        <v>1219</v>
      </c>
      <c r="R1506" s="2" t="s">
        <v>278</v>
      </c>
    </row>
    <row r="1507" spans="1:18">
      <c r="A1507" s="2" t="s">
        <v>1237</v>
      </c>
      <c r="B1507" s="2" t="s">
        <v>18</v>
      </c>
      <c r="C1507" s="2" t="s">
        <v>31</v>
      </c>
      <c r="D1507" s="2">
        <v>180.19</v>
      </c>
      <c r="E1507" s="2">
        <v>202</v>
      </c>
      <c r="F1507" s="2">
        <v>203.04</v>
      </c>
      <c r="G1507" s="2">
        <v>214</v>
      </c>
      <c r="H1507" s="2" t="str">
        <f t="shared" si="46"/>
        <v/>
      </c>
      <c r="J1507" s="2">
        <f t="shared" si="47"/>
        <v>214</v>
      </c>
      <c r="K1507" s="2">
        <v>214</v>
      </c>
      <c r="L1507" s="2">
        <v>214</v>
      </c>
      <c r="M1507" s="2">
        <v>214</v>
      </c>
      <c r="N1507" s="2">
        <v>214</v>
      </c>
      <c r="O1507" s="2">
        <v>214</v>
      </c>
      <c r="P1507" s="2" t="s">
        <v>20</v>
      </c>
      <c r="Q1507" s="2" t="s">
        <v>1219</v>
      </c>
      <c r="R1507" s="2" t="s">
        <v>278</v>
      </c>
    </row>
    <row r="1508" spans="1:18">
      <c r="A1508" s="2" t="s">
        <v>1237</v>
      </c>
      <c r="B1508" s="2" t="s">
        <v>36</v>
      </c>
      <c r="C1508" s="2" t="s">
        <v>41</v>
      </c>
      <c r="D1508" s="2">
        <v>67.209999999999994</v>
      </c>
      <c r="E1508" s="2">
        <v>81</v>
      </c>
      <c r="F1508" s="2">
        <v>73.91</v>
      </c>
      <c r="G1508" s="2">
        <v>81</v>
      </c>
      <c r="H1508" s="2" t="str">
        <f t="shared" si="46"/>
        <v/>
      </c>
      <c r="J1508" s="2">
        <f t="shared" si="47"/>
        <v>81</v>
      </c>
      <c r="K1508" s="2">
        <v>81</v>
      </c>
      <c r="L1508" s="2">
        <v>81</v>
      </c>
      <c r="M1508" s="2">
        <v>81</v>
      </c>
      <c r="N1508" s="2">
        <v>81</v>
      </c>
      <c r="O1508" s="2">
        <v>81</v>
      </c>
      <c r="P1508" s="2" t="s">
        <v>20</v>
      </c>
      <c r="Q1508" s="2" t="s">
        <v>1219</v>
      </c>
      <c r="R1508" s="2" t="s">
        <v>278</v>
      </c>
    </row>
    <row r="1509" spans="1:18">
      <c r="A1509" s="2" t="s">
        <v>1237</v>
      </c>
      <c r="B1509" s="2" t="s">
        <v>42</v>
      </c>
      <c r="C1509" s="2" t="s">
        <v>205</v>
      </c>
      <c r="D1509" s="2">
        <v>526.5</v>
      </c>
      <c r="E1509" s="2">
        <v>850</v>
      </c>
      <c r="F1509" s="2">
        <v>505.44</v>
      </c>
      <c r="G1509" s="2">
        <v>850</v>
      </c>
      <c r="H1509" s="2" t="str">
        <f t="shared" si="46"/>
        <v/>
      </c>
      <c r="J1509" s="2">
        <f t="shared" si="47"/>
        <v>850</v>
      </c>
      <c r="K1509" s="2">
        <v>850</v>
      </c>
      <c r="L1509" s="2">
        <v>850</v>
      </c>
      <c r="M1509" s="2">
        <v>850</v>
      </c>
      <c r="N1509" s="2">
        <v>850</v>
      </c>
      <c r="O1509" s="2">
        <v>850</v>
      </c>
      <c r="P1509" s="2" t="s">
        <v>1239</v>
      </c>
      <c r="Q1509" s="2" t="s">
        <v>1219</v>
      </c>
      <c r="R1509" s="2" t="s">
        <v>278</v>
      </c>
    </row>
    <row r="1510" spans="1:18">
      <c r="A1510" s="2" t="s">
        <v>1237</v>
      </c>
      <c r="B1510" s="2" t="s">
        <v>42</v>
      </c>
      <c r="C1510" s="2" t="s">
        <v>54</v>
      </c>
      <c r="F1510" s="2">
        <v>43.4</v>
      </c>
      <c r="H1510" s="2" t="str">
        <f t="shared" si="46"/>
        <v/>
      </c>
      <c r="J1510" s="2">
        <f t="shared" si="47"/>
        <v>0</v>
      </c>
      <c r="P1510" s="2" t="s">
        <v>1240</v>
      </c>
      <c r="Q1510" s="2" t="s">
        <v>1219</v>
      </c>
      <c r="R1510" s="2" t="s">
        <v>278</v>
      </c>
    </row>
    <row r="1511" spans="1:18">
      <c r="A1511" s="2" t="s">
        <v>1237</v>
      </c>
      <c r="B1511" s="2" t="s">
        <v>42</v>
      </c>
      <c r="C1511" s="2" t="s">
        <v>149</v>
      </c>
      <c r="D1511" s="2">
        <v>1207.1500000000001</v>
      </c>
      <c r="E1511" s="2">
        <v>1250</v>
      </c>
      <c r="F1511" s="2">
        <v>1207.1500000000001</v>
      </c>
      <c r="G1511" s="2">
        <v>1250</v>
      </c>
      <c r="H1511" s="2" t="str">
        <f t="shared" si="46"/>
        <v/>
      </c>
      <c r="J1511" s="2">
        <f t="shared" si="47"/>
        <v>1250</v>
      </c>
      <c r="K1511" s="2">
        <v>1250</v>
      </c>
      <c r="L1511" s="2">
        <v>1250</v>
      </c>
      <c r="M1511" s="2">
        <v>1250</v>
      </c>
      <c r="N1511" s="2">
        <v>1250</v>
      </c>
      <c r="O1511" s="2">
        <v>1250</v>
      </c>
      <c r="P1511" s="2" t="s">
        <v>1241</v>
      </c>
      <c r="Q1511" s="2" t="s">
        <v>1219</v>
      </c>
      <c r="R1511" s="2" t="s">
        <v>278</v>
      </c>
    </row>
    <row r="1512" spans="1:18">
      <c r="A1512" s="2" t="s">
        <v>1237</v>
      </c>
      <c r="B1512" s="2" t="s">
        <v>63</v>
      </c>
      <c r="C1512" s="2" t="s">
        <v>407</v>
      </c>
      <c r="D1512" s="2">
        <v>7197.28</v>
      </c>
      <c r="E1512" s="2">
        <v>4415</v>
      </c>
      <c r="F1512" s="2">
        <v>3142.04</v>
      </c>
      <c r="G1512" s="2">
        <v>5800</v>
      </c>
      <c r="H1512" s="2" t="str">
        <f t="shared" si="46"/>
        <v>W</v>
      </c>
      <c r="J1512" s="2">
        <f t="shared" si="47"/>
        <v>5800</v>
      </c>
      <c r="K1512" s="2">
        <v>4000</v>
      </c>
      <c r="L1512" s="2">
        <v>4000</v>
      </c>
      <c r="M1512" s="2">
        <v>4000</v>
      </c>
      <c r="N1512" s="2">
        <v>4000</v>
      </c>
      <c r="O1512" s="2">
        <v>4000</v>
      </c>
      <c r="P1512" s="2" t="s">
        <v>1242</v>
      </c>
      <c r="Q1512" s="2" t="s">
        <v>1219</v>
      </c>
      <c r="R1512" s="2" t="s">
        <v>278</v>
      </c>
    </row>
    <row r="1513" spans="1:18">
      <c r="A1513" s="2" t="s">
        <v>1237</v>
      </c>
      <c r="B1513" s="2" t="s">
        <v>159</v>
      </c>
      <c r="C1513" s="2" t="s">
        <v>160</v>
      </c>
      <c r="D1513" s="2">
        <v>-908.84</v>
      </c>
      <c r="H1513" s="2" t="str">
        <f t="shared" si="46"/>
        <v/>
      </c>
      <c r="J1513" s="2">
        <f t="shared" si="47"/>
        <v>0</v>
      </c>
      <c r="P1513" s="2" t="s">
        <v>1243</v>
      </c>
      <c r="Q1513" s="2" t="s">
        <v>1219</v>
      </c>
      <c r="R1513" s="2" t="s">
        <v>278</v>
      </c>
    </row>
    <row r="1514" spans="1:18">
      <c r="A1514" s="2" t="s">
        <v>1237</v>
      </c>
      <c r="B1514" s="2" t="s">
        <v>90</v>
      </c>
      <c r="C1514" s="2" t="s">
        <v>378</v>
      </c>
      <c r="D1514" s="2">
        <v>1670.24</v>
      </c>
      <c r="E1514" s="2">
        <v>738</v>
      </c>
      <c r="G1514" s="2">
        <v>1670</v>
      </c>
      <c r="H1514" s="2" t="str">
        <f t="shared" si="46"/>
        <v/>
      </c>
      <c r="J1514" s="2">
        <f t="shared" si="47"/>
        <v>1670</v>
      </c>
      <c r="K1514" s="2">
        <v>1670</v>
      </c>
      <c r="L1514" s="2">
        <v>1670</v>
      </c>
      <c r="M1514" s="2">
        <v>1670</v>
      </c>
      <c r="N1514" s="2">
        <v>1670</v>
      </c>
      <c r="O1514" s="2">
        <v>1670</v>
      </c>
      <c r="Q1514" s="2" t="s">
        <v>1219</v>
      </c>
      <c r="R1514" s="2" t="s">
        <v>278</v>
      </c>
    </row>
    <row r="1515" spans="1:18">
      <c r="A1515" s="2" t="s">
        <v>1244</v>
      </c>
      <c r="B1515" s="2" t="s">
        <v>42</v>
      </c>
      <c r="C1515" s="2" t="s">
        <v>625</v>
      </c>
      <c r="D1515" s="2">
        <v>742.5</v>
      </c>
      <c r="F1515" s="2">
        <v>838.2</v>
      </c>
      <c r="H1515" s="2" t="str">
        <f t="shared" si="46"/>
        <v/>
      </c>
      <c r="J1515" s="2">
        <f t="shared" si="47"/>
        <v>0</v>
      </c>
      <c r="P1515" s="2" t="s">
        <v>1245</v>
      </c>
      <c r="Q1515" s="2" t="s">
        <v>1219</v>
      </c>
      <c r="R1515" s="2" t="s">
        <v>278</v>
      </c>
    </row>
    <row r="1516" spans="1:18">
      <c r="A1516" s="2" t="s">
        <v>1244</v>
      </c>
      <c r="B1516" s="2" t="s">
        <v>42</v>
      </c>
      <c r="C1516" s="2" t="s">
        <v>45</v>
      </c>
      <c r="D1516" s="2">
        <v>2778.14</v>
      </c>
      <c r="E1516" s="2">
        <v>3000</v>
      </c>
      <c r="F1516" s="2">
        <v>722.81</v>
      </c>
      <c r="G1516" s="2">
        <v>3000</v>
      </c>
      <c r="H1516" s="2" t="str">
        <f t="shared" si="46"/>
        <v/>
      </c>
      <c r="J1516" s="2">
        <f t="shared" si="47"/>
        <v>3000</v>
      </c>
      <c r="K1516" s="2">
        <v>3000</v>
      </c>
      <c r="L1516" s="2">
        <v>3000</v>
      </c>
      <c r="M1516" s="2">
        <v>3000</v>
      </c>
      <c r="N1516" s="2">
        <v>3000</v>
      </c>
      <c r="O1516" s="2">
        <v>3000</v>
      </c>
      <c r="P1516" s="2" t="s">
        <v>1246</v>
      </c>
      <c r="Q1516" s="2" t="s">
        <v>1219</v>
      </c>
      <c r="R1516" s="2" t="s">
        <v>278</v>
      </c>
    </row>
    <row r="1517" spans="1:18">
      <c r="A1517" s="2" t="s">
        <v>1244</v>
      </c>
      <c r="B1517" s="2" t="s">
        <v>90</v>
      </c>
      <c r="C1517" s="2" t="s">
        <v>91</v>
      </c>
      <c r="D1517" s="2">
        <v>31806.07</v>
      </c>
      <c r="E1517" s="2">
        <v>18557</v>
      </c>
      <c r="G1517" s="2">
        <v>38855</v>
      </c>
      <c r="H1517" s="2" t="str">
        <f t="shared" si="46"/>
        <v/>
      </c>
      <c r="J1517" s="2">
        <f t="shared" si="47"/>
        <v>38855</v>
      </c>
      <c r="K1517" s="2">
        <v>38730</v>
      </c>
      <c r="L1517" s="2">
        <v>38769</v>
      </c>
      <c r="M1517" s="2">
        <v>38674</v>
      </c>
      <c r="N1517" s="2">
        <v>38605</v>
      </c>
      <c r="O1517" s="2">
        <v>38117</v>
      </c>
      <c r="P1517" s="2" t="s">
        <v>1247</v>
      </c>
      <c r="Q1517" s="2" t="s">
        <v>1219</v>
      </c>
      <c r="R1517" s="2" t="s">
        <v>278</v>
      </c>
    </row>
    <row r="1518" spans="1:18">
      <c r="A1518" s="2" t="s">
        <v>1248</v>
      </c>
      <c r="B1518" s="2" t="s">
        <v>275</v>
      </c>
      <c r="C1518" s="2" t="s">
        <v>928</v>
      </c>
      <c r="D1518" s="2">
        <v>-5600</v>
      </c>
      <c r="E1518" s="2">
        <v>-5600</v>
      </c>
      <c r="F1518" s="2">
        <v>-5600</v>
      </c>
      <c r="G1518" s="2">
        <v>-5600</v>
      </c>
      <c r="H1518" s="2" t="str">
        <f t="shared" si="46"/>
        <v/>
      </c>
      <c r="J1518" s="2">
        <f t="shared" si="47"/>
        <v>-5600</v>
      </c>
      <c r="K1518" s="2">
        <v>-5600</v>
      </c>
      <c r="L1518" s="2">
        <v>-5600</v>
      </c>
      <c r="M1518" s="2">
        <v>-5600</v>
      </c>
      <c r="N1518" s="2">
        <v>-5600</v>
      </c>
      <c r="O1518" s="2">
        <v>-5600</v>
      </c>
      <c r="P1518" s="2" t="s">
        <v>1249</v>
      </c>
      <c r="Q1518" s="2" t="s">
        <v>1219</v>
      </c>
      <c r="R1518" s="2" t="s">
        <v>278</v>
      </c>
    </row>
    <row r="1519" spans="1:18">
      <c r="A1519" s="2" t="s">
        <v>1248</v>
      </c>
      <c r="B1519" s="2" t="s">
        <v>105</v>
      </c>
      <c r="C1519" s="2" t="s">
        <v>381</v>
      </c>
      <c r="D1519" s="2">
        <v>-255.65</v>
      </c>
      <c r="E1519" s="2">
        <v>-256</v>
      </c>
      <c r="F1519" s="2">
        <v>-255.65</v>
      </c>
      <c r="G1519" s="2">
        <v>-256</v>
      </c>
      <c r="H1519" s="2" t="str">
        <f t="shared" si="46"/>
        <v/>
      </c>
      <c r="J1519" s="2">
        <f t="shared" si="47"/>
        <v>-256</v>
      </c>
      <c r="K1519" s="2">
        <v>-256</v>
      </c>
      <c r="L1519" s="2">
        <v>-256</v>
      </c>
      <c r="M1519" s="2">
        <v>-256</v>
      </c>
      <c r="N1519" s="2">
        <v>-256</v>
      </c>
      <c r="O1519" s="2">
        <v>-256</v>
      </c>
      <c r="P1519" s="2" t="s">
        <v>1250</v>
      </c>
      <c r="Q1519" s="2" t="s">
        <v>1219</v>
      </c>
      <c r="R1519" s="2" t="s">
        <v>278</v>
      </c>
    </row>
    <row r="1520" spans="1:18">
      <c r="A1520" s="2" t="s">
        <v>1248</v>
      </c>
      <c r="B1520" s="2" t="s">
        <v>69</v>
      </c>
      <c r="C1520" s="2" t="s">
        <v>181</v>
      </c>
      <c r="D1520" s="2">
        <v>-2459</v>
      </c>
      <c r="E1520" s="2">
        <v>-2459</v>
      </c>
      <c r="F1520" s="2">
        <v>-2459</v>
      </c>
      <c r="G1520" s="2">
        <v>-2459</v>
      </c>
      <c r="H1520" s="2" t="str">
        <f t="shared" si="46"/>
        <v/>
      </c>
      <c r="J1520" s="2">
        <f t="shared" si="47"/>
        <v>-2459</v>
      </c>
      <c r="K1520" s="2">
        <v>-2460</v>
      </c>
      <c r="L1520" s="2">
        <v>-2458</v>
      </c>
      <c r="M1520" s="2">
        <v>-2459</v>
      </c>
      <c r="N1520" s="2">
        <v>-2459</v>
      </c>
      <c r="O1520" s="2">
        <v>-2459</v>
      </c>
      <c r="P1520" s="2" t="s">
        <v>1251</v>
      </c>
      <c r="Q1520" s="2" t="s">
        <v>1219</v>
      </c>
      <c r="R1520" s="2" t="s">
        <v>278</v>
      </c>
    </row>
    <row r="1521" spans="1:18">
      <c r="A1521" s="2" t="s">
        <v>1248</v>
      </c>
      <c r="B1521" s="2" t="s">
        <v>18</v>
      </c>
      <c r="C1521" s="2" t="s">
        <v>19</v>
      </c>
      <c r="D1521" s="2">
        <v>1701.49</v>
      </c>
      <c r="E1521" s="2">
        <v>2449</v>
      </c>
      <c r="F1521" s="2">
        <v>2772.86</v>
      </c>
      <c r="G1521" s="2">
        <v>3334</v>
      </c>
      <c r="H1521" s="2" t="str">
        <f t="shared" si="46"/>
        <v/>
      </c>
      <c r="J1521" s="2">
        <f t="shared" si="47"/>
        <v>3334</v>
      </c>
      <c r="K1521" s="2">
        <v>3334</v>
      </c>
      <c r="L1521" s="2">
        <v>3334</v>
      </c>
      <c r="M1521" s="2">
        <v>3334</v>
      </c>
      <c r="N1521" s="2">
        <v>3334</v>
      </c>
      <c r="O1521" s="2">
        <v>3334</v>
      </c>
      <c r="P1521" s="2" t="s">
        <v>20</v>
      </c>
      <c r="Q1521" s="2" t="s">
        <v>1219</v>
      </c>
      <c r="R1521" s="2" t="s">
        <v>278</v>
      </c>
    </row>
    <row r="1522" spans="1:18">
      <c r="A1522" s="2" t="s">
        <v>1248</v>
      </c>
      <c r="B1522" s="2" t="s">
        <v>18</v>
      </c>
      <c r="C1522" s="2" t="s">
        <v>21</v>
      </c>
      <c r="D1522" s="2">
        <v>10.25</v>
      </c>
      <c r="E1522" s="2">
        <v>10</v>
      </c>
      <c r="F1522" s="2">
        <v>14.93</v>
      </c>
      <c r="G1522" s="2">
        <v>15</v>
      </c>
      <c r="H1522" s="2" t="str">
        <f t="shared" si="46"/>
        <v/>
      </c>
      <c r="J1522" s="2">
        <f t="shared" si="47"/>
        <v>15</v>
      </c>
      <c r="K1522" s="2">
        <v>15</v>
      </c>
      <c r="L1522" s="2">
        <v>15</v>
      </c>
      <c r="M1522" s="2">
        <v>15</v>
      </c>
      <c r="N1522" s="2">
        <v>15</v>
      </c>
      <c r="O1522" s="2">
        <v>15</v>
      </c>
      <c r="P1522" s="2" t="s">
        <v>22</v>
      </c>
      <c r="Q1522" s="2" t="s">
        <v>1219</v>
      </c>
      <c r="R1522" s="2" t="s">
        <v>278</v>
      </c>
    </row>
    <row r="1523" spans="1:18">
      <c r="A1523" s="2" t="s">
        <v>1248</v>
      </c>
      <c r="B1523" s="2" t="s">
        <v>18</v>
      </c>
      <c r="C1523" s="2" t="s">
        <v>23</v>
      </c>
      <c r="D1523" s="2">
        <v>74.34</v>
      </c>
      <c r="H1523" s="2" t="str">
        <f t="shared" si="46"/>
        <v/>
      </c>
      <c r="J1523" s="2">
        <f t="shared" si="47"/>
        <v>0</v>
      </c>
      <c r="P1523" s="2" t="s">
        <v>24</v>
      </c>
      <c r="Q1523" s="2" t="s">
        <v>1219</v>
      </c>
      <c r="R1523" s="2" t="s">
        <v>278</v>
      </c>
    </row>
    <row r="1524" spans="1:18">
      <c r="A1524" s="2" t="s">
        <v>1248</v>
      </c>
      <c r="B1524" s="2" t="s">
        <v>18</v>
      </c>
      <c r="C1524" s="2" t="s">
        <v>27</v>
      </c>
      <c r="D1524" s="2">
        <v>2733.16</v>
      </c>
      <c r="E1524" s="2">
        <v>5484</v>
      </c>
      <c r="F1524" s="2">
        <v>5793.12</v>
      </c>
      <c r="G1524" s="2">
        <v>5640</v>
      </c>
      <c r="H1524" s="2" t="str">
        <f t="shared" si="46"/>
        <v/>
      </c>
      <c r="J1524" s="2">
        <f t="shared" si="47"/>
        <v>5640</v>
      </c>
      <c r="K1524" s="2">
        <v>5640</v>
      </c>
      <c r="L1524" s="2">
        <v>5640</v>
      </c>
      <c r="M1524" s="2">
        <v>5640</v>
      </c>
      <c r="N1524" s="2">
        <v>5640</v>
      </c>
      <c r="O1524" s="2">
        <v>5640</v>
      </c>
      <c r="P1524" s="2" t="s">
        <v>20</v>
      </c>
      <c r="Q1524" s="2" t="s">
        <v>1219</v>
      </c>
      <c r="R1524" s="2" t="s">
        <v>278</v>
      </c>
    </row>
    <row r="1525" spans="1:18">
      <c r="A1525" s="2" t="s">
        <v>1248</v>
      </c>
      <c r="B1525" s="2" t="s">
        <v>18</v>
      </c>
      <c r="C1525" s="2" t="s">
        <v>29</v>
      </c>
      <c r="D1525" s="2">
        <v>662.83</v>
      </c>
      <c r="H1525" s="2" t="str">
        <f t="shared" si="46"/>
        <v/>
      </c>
      <c r="J1525" s="2">
        <f t="shared" si="47"/>
        <v>0</v>
      </c>
      <c r="P1525" s="2" t="s">
        <v>24</v>
      </c>
      <c r="Q1525" s="2" t="s">
        <v>1219</v>
      </c>
      <c r="R1525" s="2" t="s">
        <v>278</v>
      </c>
    </row>
    <row r="1526" spans="1:18">
      <c r="A1526" s="2" t="s">
        <v>1248</v>
      </c>
      <c r="B1526" s="2" t="s">
        <v>18</v>
      </c>
      <c r="C1526" s="2" t="s">
        <v>31</v>
      </c>
      <c r="D1526" s="2">
        <v>306.3</v>
      </c>
      <c r="E1526" s="2">
        <v>484</v>
      </c>
      <c r="F1526" s="2">
        <v>538.33000000000004</v>
      </c>
      <c r="G1526" s="2">
        <v>697</v>
      </c>
      <c r="H1526" s="2" t="str">
        <f t="shared" si="46"/>
        <v/>
      </c>
      <c r="J1526" s="2">
        <f t="shared" si="47"/>
        <v>697</v>
      </c>
      <c r="K1526" s="2">
        <v>697</v>
      </c>
      <c r="L1526" s="2">
        <v>697</v>
      </c>
      <c r="M1526" s="2">
        <v>697</v>
      </c>
      <c r="N1526" s="2">
        <v>697</v>
      </c>
      <c r="O1526" s="2">
        <v>697</v>
      </c>
      <c r="P1526" s="2" t="s">
        <v>20</v>
      </c>
      <c r="Q1526" s="2" t="s">
        <v>1219</v>
      </c>
      <c r="R1526" s="2" t="s">
        <v>278</v>
      </c>
    </row>
    <row r="1527" spans="1:18">
      <c r="A1527" s="2" t="s">
        <v>1248</v>
      </c>
      <c r="B1527" s="2" t="s">
        <v>36</v>
      </c>
      <c r="C1527" s="2" t="s">
        <v>41</v>
      </c>
      <c r="D1527" s="2">
        <v>186.33</v>
      </c>
      <c r="E1527" s="2">
        <v>202</v>
      </c>
      <c r="F1527" s="2">
        <v>230.13</v>
      </c>
      <c r="G1527" s="2">
        <v>268</v>
      </c>
      <c r="H1527" s="2" t="str">
        <f t="shared" si="46"/>
        <v/>
      </c>
      <c r="J1527" s="2">
        <f t="shared" si="47"/>
        <v>268</v>
      </c>
      <c r="K1527" s="2">
        <v>268</v>
      </c>
      <c r="L1527" s="2">
        <v>268</v>
      </c>
      <c r="M1527" s="2">
        <v>268</v>
      </c>
      <c r="N1527" s="2">
        <v>268</v>
      </c>
      <c r="O1527" s="2">
        <v>268</v>
      </c>
      <c r="P1527" s="2" t="s">
        <v>20</v>
      </c>
      <c r="Q1527" s="2" t="s">
        <v>1219</v>
      </c>
      <c r="R1527" s="2" t="s">
        <v>278</v>
      </c>
    </row>
    <row r="1528" spans="1:18">
      <c r="A1528" s="2" t="s">
        <v>1248</v>
      </c>
      <c r="B1528" s="2" t="s">
        <v>42</v>
      </c>
      <c r="C1528" s="2" t="s">
        <v>45</v>
      </c>
      <c r="F1528" s="2">
        <v>29.95</v>
      </c>
      <c r="H1528" s="2" t="str">
        <f t="shared" si="46"/>
        <v/>
      </c>
      <c r="J1528" s="2">
        <f t="shared" si="47"/>
        <v>0</v>
      </c>
      <c r="Q1528" s="2" t="s">
        <v>1219</v>
      </c>
      <c r="R1528" s="2" t="s">
        <v>278</v>
      </c>
    </row>
    <row r="1529" spans="1:18">
      <c r="A1529" s="2" t="s">
        <v>1248</v>
      </c>
      <c r="B1529" s="2" t="s">
        <v>42</v>
      </c>
      <c r="C1529" s="2" t="s">
        <v>728</v>
      </c>
      <c r="D1529" s="2">
        <v>300</v>
      </c>
      <c r="H1529" s="2" t="str">
        <f t="shared" si="46"/>
        <v/>
      </c>
      <c r="J1529" s="2">
        <f t="shared" si="47"/>
        <v>0</v>
      </c>
      <c r="P1529" s="2" t="s">
        <v>1252</v>
      </c>
      <c r="Q1529" s="2" t="s">
        <v>1219</v>
      </c>
      <c r="R1529" s="2" t="s">
        <v>278</v>
      </c>
    </row>
    <row r="1530" spans="1:18">
      <c r="A1530" s="2" t="s">
        <v>1248</v>
      </c>
      <c r="B1530" s="2" t="s">
        <v>42</v>
      </c>
      <c r="C1530" s="2" t="s">
        <v>205</v>
      </c>
      <c r="D1530" s="2">
        <v>2535.77</v>
      </c>
      <c r="E1530" s="2">
        <v>2000</v>
      </c>
      <c r="F1530" s="2">
        <v>8613.86</v>
      </c>
      <c r="G1530" s="2">
        <v>20000</v>
      </c>
      <c r="H1530" s="2" t="str">
        <f t="shared" si="46"/>
        <v>W</v>
      </c>
      <c r="J1530" s="2">
        <f t="shared" si="47"/>
        <v>20000</v>
      </c>
      <c r="K1530" s="2">
        <v>20000</v>
      </c>
      <c r="L1530" s="2">
        <v>20000</v>
      </c>
      <c r="M1530" s="2">
        <v>20000</v>
      </c>
      <c r="N1530" s="2">
        <v>20000</v>
      </c>
      <c r="O1530" s="2">
        <v>20000</v>
      </c>
      <c r="P1530" s="2" t="s">
        <v>1253</v>
      </c>
      <c r="Q1530" s="2" t="s">
        <v>1219</v>
      </c>
      <c r="R1530" s="2" t="s">
        <v>278</v>
      </c>
    </row>
    <row r="1531" spans="1:18">
      <c r="A1531" s="2" t="s">
        <v>1248</v>
      </c>
      <c r="B1531" s="2" t="s">
        <v>42</v>
      </c>
      <c r="C1531" s="2" t="s">
        <v>132</v>
      </c>
      <c r="D1531" s="2">
        <v>1950.9</v>
      </c>
      <c r="E1531" s="2">
        <v>2250</v>
      </c>
      <c r="F1531" s="2">
        <v>1948</v>
      </c>
      <c r="G1531" s="2">
        <v>2000</v>
      </c>
      <c r="H1531" s="2" t="str">
        <f t="shared" si="46"/>
        <v/>
      </c>
      <c r="J1531" s="2">
        <f t="shared" si="47"/>
        <v>2000</v>
      </c>
      <c r="K1531" s="2">
        <v>2000</v>
      </c>
      <c r="L1531" s="2">
        <v>2000</v>
      </c>
      <c r="M1531" s="2">
        <v>2000</v>
      </c>
      <c r="N1531" s="2">
        <v>2000</v>
      </c>
      <c r="O1531" s="2">
        <v>2000</v>
      </c>
      <c r="P1531" s="2" t="s">
        <v>1254</v>
      </c>
      <c r="Q1531" s="2" t="s">
        <v>1219</v>
      </c>
      <c r="R1531" s="2" t="s">
        <v>278</v>
      </c>
    </row>
    <row r="1532" spans="1:18">
      <c r="A1532" s="2" t="s">
        <v>1248</v>
      </c>
      <c r="B1532" s="2" t="s">
        <v>60</v>
      </c>
      <c r="C1532" s="2" t="s">
        <v>87</v>
      </c>
      <c r="D1532" s="2">
        <v>4212</v>
      </c>
      <c r="E1532" s="2">
        <v>4212</v>
      </c>
      <c r="F1532" s="2">
        <v>4212</v>
      </c>
      <c r="G1532" s="2">
        <v>4212</v>
      </c>
      <c r="H1532" s="2" t="str">
        <f t="shared" si="46"/>
        <v/>
      </c>
      <c r="J1532" s="2">
        <f t="shared" si="47"/>
        <v>4212</v>
      </c>
      <c r="K1532" s="2">
        <v>4211</v>
      </c>
      <c r="L1532" s="2">
        <v>4213</v>
      </c>
      <c r="M1532" s="2">
        <v>4212</v>
      </c>
      <c r="N1532" s="2">
        <v>4211</v>
      </c>
      <c r="O1532" s="2">
        <v>4213</v>
      </c>
      <c r="P1532" s="2" t="s">
        <v>1255</v>
      </c>
      <c r="Q1532" s="2" t="s">
        <v>1219</v>
      </c>
      <c r="R1532" s="2" t="s">
        <v>278</v>
      </c>
    </row>
    <row r="1533" spans="1:18">
      <c r="A1533" s="2" t="s">
        <v>1248</v>
      </c>
      <c r="B1533" s="2" t="s">
        <v>341</v>
      </c>
      <c r="C1533" s="2" t="s">
        <v>524</v>
      </c>
      <c r="D1533" s="2">
        <v>12.9</v>
      </c>
      <c r="E1533" s="2">
        <v>13</v>
      </c>
      <c r="F1533" s="2">
        <v>12.9</v>
      </c>
      <c r="G1533" s="2">
        <v>13</v>
      </c>
      <c r="H1533" s="2" t="str">
        <f t="shared" si="46"/>
        <v/>
      </c>
      <c r="J1533" s="2">
        <f t="shared" si="47"/>
        <v>13</v>
      </c>
      <c r="K1533" s="2">
        <v>13</v>
      </c>
      <c r="L1533" s="2">
        <v>13</v>
      </c>
      <c r="M1533" s="2">
        <v>13</v>
      </c>
      <c r="N1533" s="2">
        <v>13</v>
      </c>
      <c r="O1533" s="2">
        <v>13</v>
      </c>
      <c r="P1533" s="2" t="s">
        <v>1256</v>
      </c>
      <c r="Q1533" s="2" t="s">
        <v>1219</v>
      </c>
      <c r="R1533" s="2" t="s">
        <v>278</v>
      </c>
    </row>
    <row r="1534" spans="1:18">
      <c r="A1534" s="2" t="s">
        <v>1248</v>
      </c>
      <c r="B1534" s="2" t="s">
        <v>90</v>
      </c>
      <c r="C1534" s="2" t="s">
        <v>91</v>
      </c>
      <c r="D1534" s="2">
        <v>8013.85</v>
      </c>
      <c r="E1534" s="2">
        <v>82</v>
      </c>
      <c r="G1534" s="2">
        <v>9791</v>
      </c>
      <c r="H1534" s="2" t="str">
        <f t="shared" si="46"/>
        <v/>
      </c>
      <c r="J1534" s="2">
        <f t="shared" si="47"/>
        <v>9791</v>
      </c>
      <c r="K1534" s="2">
        <v>9759</v>
      </c>
      <c r="L1534" s="2">
        <v>9769</v>
      </c>
      <c r="M1534" s="2">
        <v>9745</v>
      </c>
      <c r="N1534" s="2">
        <v>9728</v>
      </c>
      <c r="O1534" s="2">
        <v>9605</v>
      </c>
      <c r="P1534" s="2" t="s">
        <v>465</v>
      </c>
      <c r="Q1534" s="2" t="s">
        <v>1219</v>
      </c>
      <c r="R1534" s="2" t="s">
        <v>278</v>
      </c>
    </row>
    <row r="1535" spans="1:18">
      <c r="A1535" s="2" t="s">
        <v>1248</v>
      </c>
      <c r="B1535" s="2" t="s">
        <v>90</v>
      </c>
      <c r="C1535" s="2" t="s">
        <v>378</v>
      </c>
      <c r="D1535" s="2">
        <v>7245.45</v>
      </c>
      <c r="E1535" s="2">
        <v>3700</v>
      </c>
      <c r="G1535" s="2">
        <v>7245</v>
      </c>
      <c r="H1535" s="2" t="str">
        <f t="shared" si="46"/>
        <v/>
      </c>
      <c r="J1535" s="2">
        <f t="shared" si="47"/>
        <v>7245</v>
      </c>
      <c r="K1535" s="2">
        <v>7245</v>
      </c>
      <c r="L1535" s="2">
        <v>7245</v>
      </c>
      <c r="M1535" s="2">
        <v>7245</v>
      </c>
      <c r="N1535" s="2">
        <v>7245</v>
      </c>
      <c r="O1535" s="2">
        <v>7245</v>
      </c>
      <c r="Q1535" s="2" t="s">
        <v>1219</v>
      </c>
      <c r="R1535" s="2" t="s">
        <v>278</v>
      </c>
    </row>
    <row r="1536" spans="1:18">
      <c r="A1536" s="2" t="s">
        <v>1257</v>
      </c>
      <c r="B1536" s="2" t="s">
        <v>18</v>
      </c>
      <c r="C1536" s="2" t="s">
        <v>27</v>
      </c>
      <c r="F1536" s="2">
        <v>2921.56</v>
      </c>
      <c r="G1536" s="2">
        <v>5640</v>
      </c>
      <c r="H1536" s="2" t="str">
        <f t="shared" si="46"/>
        <v>W</v>
      </c>
      <c r="J1536" s="2">
        <f t="shared" si="47"/>
        <v>5640</v>
      </c>
      <c r="K1536" s="2">
        <v>5640</v>
      </c>
      <c r="L1536" s="2">
        <v>5640</v>
      </c>
      <c r="M1536" s="2">
        <v>5640</v>
      </c>
      <c r="N1536" s="2">
        <v>5640</v>
      </c>
      <c r="O1536" s="2">
        <v>5640</v>
      </c>
      <c r="P1536" s="2" t="s">
        <v>20</v>
      </c>
      <c r="Q1536" s="2" t="s">
        <v>1219</v>
      </c>
      <c r="R1536" s="2" t="s">
        <v>278</v>
      </c>
    </row>
    <row r="1537" spans="1:18">
      <c r="A1537" s="2" t="s">
        <v>1257</v>
      </c>
      <c r="B1537" s="2" t="s">
        <v>42</v>
      </c>
      <c r="C1537" s="2" t="s">
        <v>195</v>
      </c>
      <c r="F1537" s="2">
        <v>241.17</v>
      </c>
      <c r="H1537" s="2" t="str">
        <f t="shared" si="46"/>
        <v/>
      </c>
      <c r="J1537" s="2">
        <f t="shared" si="47"/>
        <v>0</v>
      </c>
      <c r="P1537" s="2" t="s">
        <v>1258</v>
      </c>
      <c r="Q1537" s="2" t="s">
        <v>1219</v>
      </c>
      <c r="R1537" s="2" t="s">
        <v>278</v>
      </c>
    </row>
    <row r="1538" spans="1:18">
      <c r="A1538" s="2" t="s">
        <v>1257</v>
      </c>
      <c r="B1538" s="2" t="s">
        <v>42</v>
      </c>
      <c r="C1538" s="2" t="s">
        <v>45</v>
      </c>
      <c r="F1538" s="2">
        <v>4640.62</v>
      </c>
      <c r="H1538" s="2" t="str">
        <f t="shared" si="46"/>
        <v/>
      </c>
      <c r="J1538" s="2">
        <f t="shared" si="47"/>
        <v>0</v>
      </c>
      <c r="P1538" s="2" t="s">
        <v>1259</v>
      </c>
      <c r="Q1538" s="2" t="s">
        <v>1219</v>
      </c>
      <c r="R1538" s="2" t="s">
        <v>278</v>
      </c>
    </row>
    <row r="1539" spans="1:18">
      <c r="A1539" s="2" t="s">
        <v>1257</v>
      </c>
      <c r="B1539" s="2" t="s">
        <v>42</v>
      </c>
      <c r="C1539" s="2" t="s">
        <v>198</v>
      </c>
      <c r="F1539" s="2">
        <v>347.84</v>
      </c>
      <c r="H1539" s="2" t="str">
        <f t="shared" ref="H1539:H1602" si="48">IF(ABS(G1539)&gt;5000,
      IF(ABS(F1539)&lt;&gt;0,
          IF(ABS((F1539-G1539)/G1539*100)&gt;10,"W",""),""),"")</f>
        <v/>
      </c>
      <c r="J1539" s="2">
        <f t="shared" ref="J1539:J1602" si="49">G1539+I1539</f>
        <v>0</v>
      </c>
      <c r="P1539" s="2" t="s">
        <v>1260</v>
      </c>
      <c r="Q1539" s="2" t="s">
        <v>1219</v>
      </c>
      <c r="R1539" s="2" t="s">
        <v>278</v>
      </c>
    </row>
    <row r="1540" spans="1:18">
      <c r="A1540" s="2" t="s">
        <v>1257</v>
      </c>
      <c r="B1540" s="2" t="s">
        <v>42</v>
      </c>
      <c r="C1540" s="2" t="s">
        <v>201</v>
      </c>
      <c r="F1540" s="2">
        <v>1484.35</v>
      </c>
      <c r="H1540" s="2" t="str">
        <f t="shared" si="48"/>
        <v/>
      </c>
      <c r="J1540" s="2">
        <f t="shared" si="49"/>
        <v>0</v>
      </c>
      <c r="P1540" s="2" t="s">
        <v>1261</v>
      </c>
      <c r="Q1540" s="2" t="s">
        <v>1219</v>
      </c>
      <c r="R1540" s="2" t="s">
        <v>278</v>
      </c>
    </row>
    <row r="1541" spans="1:18">
      <c r="A1541" s="2" t="s">
        <v>1257</v>
      </c>
      <c r="B1541" s="2" t="s">
        <v>42</v>
      </c>
      <c r="C1541" s="2" t="s">
        <v>203</v>
      </c>
      <c r="F1541" s="2">
        <v>1002.58</v>
      </c>
      <c r="H1541" s="2" t="str">
        <f t="shared" si="48"/>
        <v/>
      </c>
      <c r="J1541" s="2">
        <f t="shared" si="49"/>
        <v>0</v>
      </c>
      <c r="P1541" s="2" t="s">
        <v>1262</v>
      </c>
      <c r="Q1541" s="2" t="s">
        <v>1219</v>
      </c>
      <c r="R1541" s="2" t="s">
        <v>278</v>
      </c>
    </row>
    <row r="1542" spans="1:18">
      <c r="A1542" s="2" t="s">
        <v>1257</v>
      </c>
      <c r="B1542" s="2" t="s">
        <v>42</v>
      </c>
      <c r="C1542" s="2" t="s">
        <v>205</v>
      </c>
      <c r="E1542" s="2">
        <v>5000</v>
      </c>
      <c r="F1542" s="2">
        <v>74670.759999999995</v>
      </c>
      <c r="G1542" s="2">
        <v>5000</v>
      </c>
      <c r="H1542" s="2" t="str">
        <f t="shared" si="48"/>
        <v/>
      </c>
      <c r="J1542" s="2">
        <f t="shared" si="49"/>
        <v>5000</v>
      </c>
      <c r="K1542" s="2">
        <v>5000</v>
      </c>
      <c r="L1542" s="2">
        <v>5000</v>
      </c>
      <c r="M1542" s="2">
        <v>5000</v>
      </c>
      <c r="N1542" s="2">
        <v>5000</v>
      </c>
      <c r="O1542" s="2">
        <v>5000</v>
      </c>
      <c r="P1542" s="2" t="s">
        <v>1263</v>
      </c>
      <c r="Q1542" s="2" t="s">
        <v>1219</v>
      </c>
      <c r="R1542" s="2" t="s">
        <v>278</v>
      </c>
    </row>
    <row r="1543" spans="1:18">
      <c r="A1543" s="2" t="s">
        <v>1257</v>
      </c>
      <c r="B1543" s="2" t="s">
        <v>42</v>
      </c>
      <c r="C1543" s="2" t="s">
        <v>208</v>
      </c>
      <c r="F1543" s="2">
        <v>2131.44</v>
      </c>
      <c r="H1543" s="2" t="str">
        <f t="shared" si="48"/>
        <v/>
      </c>
      <c r="J1543" s="2">
        <f t="shared" si="49"/>
        <v>0</v>
      </c>
      <c r="P1543" s="2" t="s">
        <v>1264</v>
      </c>
      <c r="Q1543" s="2" t="s">
        <v>1219</v>
      </c>
      <c r="R1543" s="2" t="s">
        <v>278</v>
      </c>
    </row>
    <row r="1544" spans="1:18">
      <c r="A1544" s="2" t="s">
        <v>1257</v>
      </c>
      <c r="B1544" s="2" t="s">
        <v>42</v>
      </c>
      <c r="C1544" s="2" t="s">
        <v>210</v>
      </c>
      <c r="D1544" s="2">
        <v>797.68</v>
      </c>
      <c r="F1544" s="2">
        <v>6774.23</v>
      </c>
      <c r="H1544" s="2" t="str">
        <f t="shared" si="48"/>
        <v/>
      </c>
      <c r="J1544" s="2">
        <f t="shared" si="49"/>
        <v>0</v>
      </c>
      <c r="P1544" s="2" t="s">
        <v>1265</v>
      </c>
      <c r="Q1544" s="2" t="s">
        <v>1219</v>
      </c>
      <c r="R1544" s="2" t="s">
        <v>278</v>
      </c>
    </row>
    <row r="1545" spans="1:18">
      <c r="A1545" s="2" t="s">
        <v>1257</v>
      </c>
      <c r="B1545" s="2" t="s">
        <v>42</v>
      </c>
      <c r="C1545" s="2" t="s">
        <v>128</v>
      </c>
      <c r="F1545" s="2">
        <v>880.6</v>
      </c>
      <c r="H1545" s="2" t="str">
        <f t="shared" si="48"/>
        <v/>
      </c>
      <c r="J1545" s="2">
        <f t="shared" si="49"/>
        <v>0</v>
      </c>
      <c r="P1545" s="2" t="s">
        <v>1266</v>
      </c>
      <c r="Q1545" s="2" t="s">
        <v>1219</v>
      </c>
      <c r="R1545" s="2" t="s">
        <v>278</v>
      </c>
    </row>
    <row r="1546" spans="1:18">
      <c r="A1546" s="2" t="s">
        <v>1257</v>
      </c>
      <c r="B1546" s="2" t="s">
        <v>42</v>
      </c>
      <c r="C1546" s="2" t="s">
        <v>144</v>
      </c>
      <c r="F1546" s="2">
        <v>269</v>
      </c>
      <c r="H1546" s="2" t="str">
        <f t="shared" si="48"/>
        <v/>
      </c>
      <c r="J1546" s="2">
        <f t="shared" si="49"/>
        <v>0</v>
      </c>
      <c r="P1546" s="2" t="s">
        <v>1267</v>
      </c>
      <c r="Q1546" s="2" t="s">
        <v>1219</v>
      </c>
      <c r="R1546" s="2" t="s">
        <v>278</v>
      </c>
    </row>
    <row r="1547" spans="1:18">
      <c r="A1547" s="2" t="s">
        <v>1257</v>
      </c>
      <c r="B1547" s="2" t="s">
        <v>42</v>
      </c>
      <c r="C1547" s="2" t="s">
        <v>153</v>
      </c>
      <c r="F1547" s="2">
        <v>820.53</v>
      </c>
      <c r="H1547" s="2" t="str">
        <f t="shared" si="48"/>
        <v/>
      </c>
      <c r="J1547" s="2">
        <f t="shared" si="49"/>
        <v>0</v>
      </c>
      <c r="P1547" s="2" t="s">
        <v>1268</v>
      </c>
      <c r="Q1547" s="2" t="s">
        <v>1219</v>
      </c>
      <c r="R1547" s="2" t="s">
        <v>278</v>
      </c>
    </row>
    <row r="1548" spans="1:18">
      <c r="A1548" s="2" t="s">
        <v>1257</v>
      </c>
      <c r="B1548" s="2" t="s">
        <v>60</v>
      </c>
      <c r="C1548" s="2" t="s">
        <v>246</v>
      </c>
      <c r="F1548" s="2">
        <v>120</v>
      </c>
      <c r="G1548" s="2">
        <v>119</v>
      </c>
      <c r="H1548" s="2" t="str">
        <f t="shared" si="48"/>
        <v/>
      </c>
      <c r="J1548" s="2">
        <f t="shared" si="49"/>
        <v>119</v>
      </c>
      <c r="K1548" s="2">
        <v>120</v>
      </c>
      <c r="L1548" s="2">
        <v>119</v>
      </c>
      <c r="M1548" s="2">
        <v>120</v>
      </c>
      <c r="P1548" s="2" t="s">
        <v>1269</v>
      </c>
      <c r="Q1548" s="2" t="s">
        <v>1219</v>
      </c>
      <c r="R1548" s="2" t="s">
        <v>278</v>
      </c>
    </row>
    <row r="1549" spans="1:18">
      <c r="A1549" s="2" t="s">
        <v>1257</v>
      </c>
      <c r="B1549" s="2" t="s">
        <v>90</v>
      </c>
      <c r="C1549" s="2" t="s">
        <v>91</v>
      </c>
      <c r="D1549" s="2">
        <v>6660.4</v>
      </c>
      <c r="E1549" s="2">
        <v>8470</v>
      </c>
      <c r="G1549" s="2">
        <v>8143</v>
      </c>
      <c r="H1549" s="2" t="str">
        <f t="shared" si="48"/>
        <v/>
      </c>
      <c r="J1549" s="2">
        <f t="shared" si="49"/>
        <v>8143</v>
      </c>
      <c r="K1549" s="2">
        <v>8117</v>
      </c>
      <c r="L1549" s="2">
        <v>8125</v>
      </c>
      <c r="M1549" s="2">
        <v>8105</v>
      </c>
      <c r="N1549" s="2">
        <v>8091</v>
      </c>
      <c r="O1549" s="2">
        <v>7988</v>
      </c>
      <c r="P1549" s="2" t="s">
        <v>465</v>
      </c>
      <c r="Q1549" s="2" t="s">
        <v>1219</v>
      </c>
      <c r="R1549" s="2" t="s">
        <v>278</v>
      </c>
    </row>
    <row r="1550" spans="1:18">
      <c r="A1550" s="2" t="s">
        <v>1270</v>
      </c>
      <c r="B1550" s="2" t="s">
        <v>105</v>
      </c>
      <c r="C1550" s="2" t="s">
        <v>381</v>
      </c>
      <c r="D1550" s="2">
        <v>-43127</v>
      </c>
      <c r="E1550" s="2">
        <v>-43000</v>
      </c>
      <c r="F1550" s="2">
        <v>-31509</v>
      </c>
      <c r="G1550" s="2">
        <v>-61500</v>
      </c>
      <c r="H1550" s="2" t="str">
        <f t="shared" si="48"/>
        <v>W</v>
      </c>
      <c r="J1550" s="2">
        <f t="shared" si="49"/>
        <v>-61500</v>
      </c>
      <c r="K1550" s="2">
        <v>-61500</v>
      </c>
      <c r="L1550" s="2">
        <v>-61500</v>
      </c>
      <c r="M1550" s="2">
        <v>-61500</v>
      </c>
      <c r="N1550" s="2">
        <v>-61500</v>
      </c>
      <c r="O1550" s="2">
        <v>-61500</v>
      </c>
      <c r="P1550" s="2" t="s">
        <v>1271</v>
      </c>
      <c r="Q1550" s="2" t="s">
        <v>1272</v>
      </c>
      <c r="R1550" s="2" t="s">
        <v>1273</v>
      </c>
    </row>
    <row r="1551" spans="1:18">
      <c r="A1551" s="2" t="s">
        <v>1270</v>
      </c>
      <c r="B1551" s="2" t="s">
        <v>105</v>
      </c>
      <c r="C1551" s="2" t="s">
        <v>1274</v>
      </c>
      <c r="D1551" s="2">
        <v>-22028.63</v>
      </c>
      <c r="E1551" s="2">
        <v>-20000</v>
      </c>
      <c r="F1551" s="2">
        <v>-23035</v>
      </c>
      <c r="G1551" s="2">
        <v>-22000</v>
      </c>
      <c r="H1551" s="2" t="str">
        <f t="shared" si="48"/>
        <v/>
      </c>
      <c r="J1551" s="2">
        <f t="shared" si="49"/>
        <v>-22000</v>
      </c>
      <c r="K1551" s="2">
        <v>-22000</v>
      </c>
      <c r="L1551" s="2">
        <v>-22000</v>
      </c>
      <c r="M1551" s="2">
        <v>-22000</v>
      </c>
      <c r="N1551" s="2">
        <v>-22000</v>
      </c>
      <c r="O1551" s="2">
        <v>-22000</v>
      </c>
      <c r="P1551" s="2" t="s">
        <v>1275</v>
      </c>
      <c r="Q1551" s="2" t="s">
        <v>1272</v>
      </c>
      <c r="R1551" s="2" t="s">
        <v>1273</v>
      </c>
    </row>
    <row r="1552" spans="1:18">
      <c r="A1552" s="2" t="s">
        <v>1270</v>
      </c>
      <c r="B1552" s="2" t="s">
        <v>10</v>
      </c>
      <c r="C1552" s="2" t="s">
        <v>108</v>
      </c>
      <c r="D1552" s="2">
        <v>-4747.59</v>
      </c>
      <c r="H1552" s="2" t="str">
        <f t="shared" si="48"/>
        <v/>
      </c>
      <c r="J1552" s="2">
        <f t="shared" si="49"/>
        <v>0</v>
      </c>
      <c r="P1552" s="2" t="s">
        <v>1276</v>
      </c>
      <c r="Q1552" s="2" t="s">
        <v>1272</v>
      </c>
      <c r="R1552" s="2" t="s">
        <v>1273</v>
      </c>
    </row>
    <row r="1553" spans="1:18">
      <c r="A1553" s="2" t="s">
        <v>1270</v>
      </c>
      <c r="B1553" s="2" t="s">
        <v>10</v>
      </c>
      <c r="C1553" s="2" t="s">
        <v>114</v>
      </c>
      <c r="D1553" s="2">
        <v>-295</v>
      </c>
      <c r="H1553" s="2" t="str">
        <f t="shared" si="48"/>
        <v/>
      </c>
      <c r="J1553" s="2">
        <f t="shared" si="49"/>
        <v>0</v>
      </c>
      <c r="P1553" s="2" t="s">
        <v>1277</v>
      </c>
      <c r="Q1553" s="2" t="s">
        <v>1272</v>
      </c>
      <c r="R1553" s="2" t="s">
        <v>1273</v>
      </c>
    </row>
    <row r="1554" spans="1:18">
      <c r="A1554" s="2" t="s">
        <v>1270</v>
      </c>
      <c r="B1554" s="2" t="s">
        <v>18</v>
      </c>
      <c r="C1554" s="2" t="s">
        <v>19</v>
      </c>
      <c r="D1554" s="2">
        <v>5993.55</v>
      </c>
      <c r="E1554" s="2">
        <v>5179</v>
      </c>
      <c r="F1554" s="2">
        <v>5934.68</v>
      </c>
      <c r="G1554" s="2">
        <v>6628</v>
      </c>
      <c r="H1554" s="2" t="str">
        <f t="shared" si="48"/>
        <v>W</v>
      </c>
      <c r="J1554" s="2">
        <f t="shared" si="49"/>
        <v>6628</v>
      </c>
      <c r="K1554" s="2">
        <v>6628</v>
      </c>
      <c r="L1554" s="2">
        <v>6628</v>
      </c>
      <c r="M1554" s="2">
        <v>6628</v>
      </c>
      <c r="N1554" s="2">
        <v>6628</v>
      </c>
      <c r="O1554" s="2">
        <v>6628</v>
      </c>
      <c r="P1554" s="2" t="s">
        <v>20</v>
      </c>
      <c r="Q1554" s="2" t="s">
        <v>1272</v>
      </c>
      <c r="R1554" s="2" t="s">
        <v>1273</v>
      </c>
    </row>
    <row r="1555" spans="1:18">
      <c r="A1555" s="2" t="s">
        <v>1270</v>
      </c>
      <c r="B1555" s="2" t="s">
        <v>18</v>
      </c>
      <c r="C1555" s="2" t="s">
        <v>21</v>
      </c>
      <c r="D1555" s="2">
        <v>21.61</v>
      </c>
      <c r="E1555" s="2">
        <v>40</v>
      </c>
      <c r="F1555" s="2">
        <v>29.55</v>
      </c>
      <c r="G1555" s="2">
        <v>40</v>
      </c>
      <c r="H1555" s="2" t="str">
        <f t="shared" si="48"/>
        <v/>
      </c>
      <c r="J1555" s="2">
        <f t="shared" si="49"/>
        <v>40</v>
      </c>
      <c r="K1555" s="2">
        <v>40</v>
      </c>
      <c r="L1555" s="2">
        <v>40</v>
      </c>
      <c r="M1555" s="2">
        <v>40</v>
      </c>
      <c r="N1555" s="2">
        <v>40</v>
      </c>
      <c r="O1555" s="2">
        <v>40</v>
      </c>
      <c r="P1555" s="2" t="s">
        <v>22</v>
      </c>
      <c r="Q1555" s="2" t="s">
        <v>1272</v>
      </c>
      <c r="R1555" s="2" t="s">
        <v>1273</v>
      </c>
    </row>
    <row r="1556" spans="1:18">
      <c r="A1556" s="2" t="s">
        <v>1270</v>
      </c>
      <c r="B1556" s="2" t="s">
        <v>18</v>
      </c>
      <c r="C1556" s="2" t="s">
        <v>23</v>
      </c>
      <c r="D1556" s="2">
        <v>-190.17</v>
      </c>
      <c r="H1556" s="2" t="str">
        <f t="shared" si="48"/>
        <v/>
      </c>
      <c r="J1556" s="2">
        <f t="shared" si="49"/>
        <v>0</v>
      </c>
      <c r="P1556" s="2" t="s">
        <v>24</v>
      </c>
      <c r="Q1556" s="2" t="s">
        <v>1272</v>
      </c>
      <c r="R1556" s="2" t="s">
        <v>1273</v>
      </c>
    </row>
    <row r="1557" spans="1:18">
      <c r="A1557" s="2" t="s">
        <v>1270</v>
      </c>
      <c r="B1557" s="2" t="s">
        <v>18</v>
      </c>
      <c r="C1557" s="2" t="s">
        <v>27</v>
      </c>
      <c r="D1557" s="2">
        <v>2186.5700000000002</v>
      </c>
      <c r="E1557" s="2">
        <v>4392</v>
      </c>
      <c r="F1557" s="2">
        <v>4634.6400000000003</v>
      </c>
      <c r="G1557" s="2">
        <v>4512</v>
      </c>
      <c r="H1557" s="2" t="str">
        <f t="shared" si="48"/>
        <v/>
      </c>
      <c r="J1557" s="2">
        <f t="shared" si="49"/>
        <v>4512</v>
      </c>
      <c r="K1557" s="2">
        <v>4512</v>
      </c>
      <c r="L1557" s="2">
        <v>4512</v>
      </c>
      <c r="M1557" s="2">
        <v>4512</v>
      </c>
      <c r="N1557" s="2">
        <v>4512</v>
      </c>
      <c r="O1557" s="2">
        <v>4512</v>
      </c>
      <c r="P1557" s="2" t="s">
        <v>20</v>
      </c>
      <c r="Q1557" s="2" t="s">
        <v>1272</v>
      </c>
      <c r="R1557" s="2" t="s">
        <v>1273</v>
      </c>
    </row>
    <row r="1558" spans="1:18">
      <c r="A1558" s="2" t="s">
        <v>1270</v>
      </c>
      <c r="B1558" s="2" t="s">
        <v>18</v>
      </c>
      <c r="C1558" s="2" t="s">
        <v>29</v>
      </c>
      <c r="D1558" s="2">
        <v>530.27</v>
      </c>
      <c r="H1558" s="2" t="str">
        <f t="shared" si="48"/>
        <v/>
      </c>
      <c r="J1558" s="2">
        <f t="shared" si="49"/>
        <v>0</v>
      </c>
      <c r="P1558" s="2" t="s">
        <v>24</v>
      </c>
      <c r="Q1558" s="2" t="s">
        <v>1272</v>
      </c>
      <c r="R1558" s="2" t="s">
        <v>1273</v>
      </c>
    </row>
    <row r="1559" spans="1:18">
      <c r="A1559" s="2" t="s">
        <v>1270</v>
      </c>
      <c r="B1559" s="2" t="s">
        <v>18</v>
      </c>
      <c r="C1559" s="2" t="s">
        <v>31</v>
      </c>
      <c r="D1559" s="2">
        <v>1201.8800000000001</v>
      </c>
      <c r="E1559" s="2">
        <v>1090</v>
      </c>
      <c r="F1559" s="2">
        <v>1255.0899999999999</v>
      </c>
      <c r="G1559" s="2">
        <v>1473</v>
      </c>
      <c r="H1559" s="2" t="str">
        <f t="shared" si="48"/>
        <v/>
      </c>
      <c r="J1559" s="2">
        <f t="shared" si="49"/>
        <v>1473</v>
      </c>
      <c r="K1559" s="2">
        <v>1473</v>
      </c>
      <c r="L1559" s="2">
        <v>1473</v>
      </c>
      <c r="M1559" s="2">
        <v>1473</v>
      </c>
      <c r="N1559" s="2">
        <v>1473</v>
      </c>
      <c r="O1559" s="2">
        <v>1473</v>
      </c>
      <c r="P1559" s="2" t="s">
        <v>20</v>
      </c>
      <c r="Q1559" s="2" t="s">
        <v>1272</v>
      </c>
      <c r="R1559" s="2" t="s">
        <v>1273</v>
      </c>
    </row>
    <row r="1560" spans="1:18">
      <c r="A1560" s="2" t="s">
        <v>1270</v>
      </c>
      <c r="B1560" s="2" t="s">
        <v>18</v>
      </c>
      <c r="C1560" s="2" t="s">
        <v>118</v>
      </c>
      <c r="D1560" s="2">
        <v>189.38</v>
      </c>
      <c r="E1560" s="2">
        <v>190</v>
      </c>
      <c r="F1560" s="2">
        <v>141.74</v>
      </c>
      <c r="G1560" s="2">
        <v>190</v>
      </c>
      <c r="H1560" s="2" t="str">
        <f t="shared" si="48"/>
        <v/>
      </c>
      <c r="J1560" s="2">
        <f t="shared" si="49"/>
        <v>190</v>
      </c>
      <c r="K1560" s="2">
        <v>190</v>
      </c>
      <c r="L1560" s="2">
        <v>190</v>
      </c>
      <c r="M1560" s="2">
        <v>190</v>
      </c>
      <c r="N1560" s="2">
        <v>190</v>
      </c>
      <c r="O1560" s="2">
        <v>190</v>
      </c>
      <c r="P1560" s="2" t="s">
        <v>1278</v>
      </c>
      <c r="Q1560" s="2" t="s">
        <v>1272</v>
      </c>
      <c r="R1560" s="2" t="s">
        <v>1273</v>
      </c>
    </row>
    <row r="1561" spans="1:18">
      <c r="A1561" s="2" t="s">
        <v>1270</v>
      </c>
      <c r="B1561" s="2" t="s">
        <v>36</v>
      </c>
      <c r="C1561" s="2" t="s">
        <v>41</v>
      </c>
      <c r="D1561" s="2">
        <v>475.05</v>
      </c>
      <c r="E1561" s="2">
        <v>417</v>
      </c>
      <c r="F1561" s="2">
        <v>477.26</v>
      </c>
      <c r="G1561" s="2">
        <v>536</v>
      </c>
      <c r="H1561" s="2" t="str">
        <f t="shared" si="48"/>
        <v/>
      </c>
      <c r="J1561" s="2">
        <f t="shared" si="49"/>
        <v>536</v>
      </c>
      <c r="K1561" s="2">
        <v>536</v>
      </c>
      <c r="L1561" s="2">
        <v>536</v>
      </c>
      <c r="M1561" s="2">
        <v>536</v>
      </c>
      <c r="N1561" s="2">
        <v>536</v>
      </c>
      <c r="O1561" s="2">
        <v>536</v>
      </c>
      <c r="P1561" s="2" t="s">
        <v>20</v>
      </c>
      <c r="Q1561" s="2" t="s">
        <v>1272</v>
      </c>
      <c r="R1561" s="2" t="s">
        <v>1273</v>
      </c>
    </row>
    <row r="1562" spans="1:18">
      <c r="A1562" s="2" t="s">
        <v>1270</v>
      </c>
      <c r="B1562" s="2" t="s">
        <v>42</v>
      </c>
      <c r="C1562" s="2" t="s">
        <v>186</v>
      </c>
      <c r="D1562" s="2">
        <v>2484.39</v>
      </c>
      <c r="E1562" s="2">
        <v>3400</v>
      </c>
      <c r="F1562" s="2">
        <v>3066.4</v>
      </c>
      <c r="G1562" s="2">
        <v>3400</v>
      </c>
      <c r="H1562" s="2" t="str">
        <f t="shared" si="48"/>
        <v/>
      </c>
      <c r="J1562" s="2">
        <f t="shared" si="49"/>
        <v>3400</v>
      </c>
      <c r="K1562" s="2">
        <v>3400</v>
      </c>
      <c r="L1562" s="2">
        <v>3400</v>
      </c>
      <c r="M1562" s="2">
        <v>3400</v>
      </c>
      <c r="N1562" s="2">
        <v>3400</v>
      </c>
      <c r="O1562" s="2">
        <v>3400</v>
      </c>
      <c r="P1562" s="2" t="s">
        <v>1279</v>
      </c>
      <c r="Q1562" s="2" t="s">
        <v>1272</v>
      </c>
      <c r="R1562" s="2" t="s">
        <v>1273</v>
      </c>
    </row>
    <row r="1563" spans="1:18">
      <c r="A1563" s="2" t="s">
        <v>1270</v>
      </c>
      <c r="B1563" s="2" t="s">
        <v>42</v>
      </c>
      <c r="C1563" s="2" t="s">
        <v>190</v>
      </c>
      <c r="D1563" s="2">
        <v>2211.34</v>
      </c>
      <c r="E1563" s="2">
        <v>3100</v>
      </c>
      <c r="F1563" s="2">
        <v>2558.16</v>
      </c>
      <c r="G1563" s="2">
        <v>2600</v>
      </c>
      <c r="H1563" s="2" t="str">
        <f t="shared" si="48"/>
        <v/>
      </c>
      <c r="J1563" s="2">
        <f t="shared" si="49"/>
        <v>2600</v>
      </c>
      <c r="K1563" s="2">
        <v>2600</v>
      </c>
      <c r="L1563" s="2">
        <v>2600</v>
      </c>
      <c r="M1563" s="2">
        <v>2600</v>
      </c>
      <c r="N1563" s="2">
        <v>2600</v>
      </c>
      <c r="O1563" s="2">
        <v>2600</v>
      </c>
      <c r="P1563" s="2" t="s">
        <v>1280</v>
      </c>
      <c r="Q1563" s="2" t="s">
        <v>1272</v>
      </c>
      <c r="R1563" s="2" t="s">
        <v>1273</v>
      </c>
    </row>
    <row r="1564" spans="1:18">
      <c r="A1564" s="2" t="s">
        <v>1270</v>
      </c>
      <c r="B1564" s="2" t="s">
        <v>42</v>
      </c>
      <c r="C1564" s="2" t="s">
        <v>192</v>
      </c>
      <c r="D1564" s="2">
        <v>425.6</v>
      </c>
      <c r="E1564" s="2">
        <v>500</v>
      </c>
      <c r="F1564" s="2">
        <v>1023.64</v>
      </c>
      <c r="G1564" s="2">
        <v>1000</v>
      </c>
      <c r="H1564" s="2" t="str">
        <f t="shared" si="48"/>
        <v/>
      </c>
      <c r="J1564" s="2">
        <f t="shared" si="49"/>
        <v>1000</v>
      </c>
      <c r="K1564" s="2">
        <v>1000</v>
      </c>
      <c r="L1564" s="2">
        <v>1000</v>
      </c>
      <c r="M1564" s="2">
        <v>1000</v>
      </c>
      <c r="N1564" s="2">
        <v>1000</v>
      </c>
      <c r="O1564" s="2">
        <v>1000</v>
      </c>
      <c r="P1564" s="2" t="s">
        <v>1280</v>
      </c>
      <c r="Q1564" s="2" t="s">
        <v>1272</v>
      </c>
      <c r="R1564" s="2" t="s">
        <v>1273</v>
      </c>
    </row>
    <row r="1565" spans="1:18">
      <c r="A1565" s="2" t="s">
        <v>1270</v>
      </c>
      <c r="B1565" s="2" t="s">
        <v>42</v>
      </c>
      <c r="C1565" s="2" t="s">
        <v>193</v>
      </c>
      <c r="D1565" s="2">
        <v>341.15</v>
      </c>
      <c r="H1565" s="2" t="str">
        <f t="shared" si="48"/>
        <v/>
      </c>
      <c r="J1565" s="2">
        <f t="shared" si="49"/>
        <v>0</v>
      </c>
      <c r="P1565" s="2" t="s">
        <v>1281</v>
      </c>
      <c r="Q1565" s="2" t="s">
        <v>1272</v>
      </c>
      <c r="R1565" s="2" t="s">
        <v>1273</v>
      </c>
    </row>
    <row r="1566" spans="1:18">
      <c r="A1566" s="2" t="s">
        <v>1270</v>
      </c>
      <c r="B1566" s="2" t="s">
        <v>42</v>
      </c>
      <c r="C1566" s="2" t="s">
        <v>625</v>
      </c>
      <c r="D1566" s="2">
        <v>827.35</v>
      </c>
      <c r="E1566" s="2">
        <v>1000</v>
      </c>
      <c r="F1566" s="2">
        <v>712.23</v>
      </c>
      <c r="G1566" s="2">
        <v>1000</v>
      </c>
      <c r="H1566" s="2" t="str">
        <f t="shared" si="48"/>
        <v/>
      </c>
      <c r="J1566" s="2">
        <f t="shared" si="49"/>
        <v>1000</v>
      </c>
      <c r="P1566" s="2" t="s">
        <v>1282</v>
      </c>
      <c r="Q1566" s="2" t="s">
        <v>1272</v>
      </c>
      <c r="R1566" s="2" t="s">
        <v>1273</v>
      </c>
    </row>
    <row r="1567" spans="1:18">
      <c r="A1567" s="2" t="s">
        <v>1270</v>
      </c>
      <c r="B1567" s="2" t="s">
        <v>42</v>
      </c>
      <c r="C1567" s="2" t="s">
        <v>45</v>
      </c>
      <c r="D1567" s="2">
        <v>397.94</v>
      </c>
      <c r="E1567" s="2">
        <v>250</v>
      </c>
      <c r="F1567" s="2">
        <v>56.7</v>
      </c>
      <c r="G1567" s="2">
        <v>500</v>
      </c>
      <c r="H1567" s="2" t="str">
        <f t="shared" si="48"/>
        <v/>
      </c>
      <c r="J1567" s="2">
        <f t="shared" si="49"/>
        <v>500</v>
      </c>
      <c r="K1567" s="2">
        <v>500</v>
      </c>
      <c r="L1567" s="2">
        <v>500</v>
      </c>
      <c r="M1567" s="2">
        <v>500</v>
      </c>
      <c r="N1567" s="2">
        <v>500</v>
      </c>
      <c r="O1567" s="2">
        <v>500</v>
      </c>
      <c r="P1567" s="2" t="s">
        <v>1283</v>
      </c>
      <c r="Q1567" s="2" t="s">
        <v>1272</v>
      </c>
      <c r="R1567" s="2" t="s">
        <v>1273</v>
      </c>
    </row>
    <row r="1568" spans="1:18">
      <c r="A1568" s="2" t="s">
        <v>1270</v>
      </c>
      <c r="B1568" s="2" t="s">
        <v>42</v>
      </c>
      <c r="C1568" s="2" t="s">
        <v>201</v>
      </c>
      <c r="E1568" s="2">
        <v>10300</v>
      </c>
      <c r="F1568" s="2">
        <v>650.02</v>
      </c>
      <c r="G1568" s="2">
        <v>22300</v>
      </c>
      <c r="H1568" s="2" t="str">
        <f t="shared" si="48"/>
        <v>W</v>
      </c>
      <c r="J1568" s="2">
        <f t="shared" si="49"/>
        <v>22300</v>
      </c>
      <c r="K1568" s="2">
        <v>300</v>
      </c>
      <c r="L1568" s="2">
        <v>300</v>
      </c>
      <c r="M1568" s="2">
        <v>300</v>
      </c>
      <c r="N1568" s="2">
        <v>300</v>
      </c>
      <c r="O1568" s="2">
        <v>300</v>
      </c>
      <c r="P1568" s="2" t="s">
        <v>1284</v>
      </c>
      <c r="Q1568" s="2" t="s">
        <v>1272</v>
      </c>
      <c r="R1568" s="2" t="s">
        <v>1273</v>
      </c>
    </row>
    <row r="1569" spans="1:18">
      <c r="A1569" s="2" t="s">
        <v>1270</v>
      </c>
      <c r="B1569" s="2" t="s">
        <v>42</v>
      </c>
      <c r="C1569" s="2" t="s">
        <v>205</v>
      </c>
      <c r="D1569" s="2">
        <v>9245.27</v>
      </c>
      <c r="E1569" s="2">
        <v>9000</v>
      </c>
      <c r="F1569" s="2">
        <v>713.87</v>
      </c>
      <c r="G1569" s="2">
        <v>34000</v>
      </c>
      <c r="H1569" s="2" t="str">
        <f t="shared" si="48"/>
        <v>W</v>
      </c>
      <c r="J1569" s="2">
        <f t="shared" si="49"/>
        <v>34000</v>
      </c>
      <c r="K1569" s="2">
        <v>34000</v>
      </c>
      <c r="L1569" s="2">
        <v>34000</v>
      </c>
      <c r="M1569" s="2">
        <v>34000</v>
      </c>
      <c r="N1569" s="2">
        <v>34000</v>
      </c>
      <c r="O1569" s="2">
        <v>34000</v>
      </c>
      <c r="P1569" s="2" t="s">
        <v>1285</v>
      </c>
      <c r="Q1569" s="2" t="s">
        <v>1272</v>
      </c>
      <c r="R1569" s="2" t="s">
        <v>1273</v>
      </c>
    </row>
    <row r="1570" spans="1:18">
      <c r="A1570" s="2" t="s">
        <v>1270</v>
      </c>
      <c r="B1570" s="2" t="s">
        <v>42</v>
      </c>
      <c r="C1570" s="2" t="s">
        <v>124</v>
      </c>
      <c r="D1570" s="2">
        <v>79.73</v>
      </c>
      <c r="E1570" s="2">
        <v>250</v>
      </c>
      <c r="F1570" s="2">
        <v>239.55</v>
      </c>
      <c r="G1570" s="2">
        <v>330</v>
      </c>
      <c r="H1570" s="2" t="str">
        <f t="shared" si="48"/>
        <v/>
      </c>
      <c r="J1570" s="2">
        <f t="shared" si="49"/>
        <v>330</v>
      </c>
      <c r="K1570" s="2">
        <v>250</v>
      </c>
      <c r="L1570" s="2">
        <v>330</v>
      </c>
      <c r="M1570" s="2">
        <v>250</v>
      </c>
      <c r="N1570" s="2">
        <v>330</v>
      </c>
      <c r="O1570" s="2">
        <v>250</v>
      </c>
      <c r="P1570" s="2" t="s">
        <v>1286</v>
      </c>
      <c r="Q1570" s="2" t="s">
        <v>1272</v>
      </c>
      <c r="R1570" s="2" t="s">
        <v>1273</v>
      </c>
    </row>
    <row r="1571" spans="1:18">
      <c r="A1571" s="2" t="s">
        <v>1270</v>
      </c>
      <c r="B1571" s="2" t="s">
        <v>42</v>
      </c>
      <c r="C1571" s="2" t="s">
        <v>208</v>
      </c>
      <c r="D1571" s="2">
        <v>9223.67</v>
      </c>
      <c r="E1571" s="2">
        <v>12700</v>
      </c>
      <c r="F1571" s="2">
        <v>6262.88</v>
      </c>
      <c r="G1571" s="2">
        <v>6350</v>
      </c>
      <c r="H1571" s="2" t="str">
        <f t="shared" si="48"/>
        <v/>
      </c>
      <c r="J1571" s="2">
        <f t="shared" si="49"/>
        <v>6350</v>
      </c>
      <c r="K1571" s="2">
        <v>6350</v>
      </c>
      <c r="L1571" s="2">
        <v>6350</v>
      </c>
      <c r="M1571" s="2">
        <v>6350</v>
      </c>
      <c r="N1571" s="2">
        <v>6350</v>
      </c>
      <c r="O1571" s="2">
        <v>6350</v>
      </c>
      <c r="P1571" s="2" t="s">
        <v>1287</v>
      </c>
      <c r="Q1571" s="2" t="s">
        <v>1272</v>
      </c>
      <c r="R1571" s="2" t="s">
        <v>1273</v>
      </c>
    </row>
    <row r="1572" spans="1:18">
      <c r="A1572" s="2" t="s">
        <v>1270</v>
      </c>
      <c r="B1572" s="2" t="s">
        <v>42</v>
      </c>
      <c r="C1572" s="2" t="s">
        <v>210</v>
      </c>
      <c r="D1572" s="2">
        <v>881.55</v>
      </c>
      <c r="E1572" s="2">
        <v>1400</v>
      </c>
      <c r="F1572" s="2">
        <v>732.86</v>
      </c>
      <c r="G1572" s="2">
        <v>1500</v>
      </c>
      <c r="H1572" s="2" t="str">
        <f t="shared" si="48"/>
        <v/>
      </c>
      <c r="J1572" s="2">
        <f t="shared" si="49"/>
        <v>1500</v>
      </c>
      <c r="K1572" s="2">
        <v>1500</v>
      </c>
      <c r="L1572" s="2">
        <v>1500</v>
      </c>
      <c r="M1572" s="2">
        <v>1500</v>
      </c>
      <c r="N1572" s="2">
        <v>1500</v>
      </c>
      <c r="O1572" s="2">
        <v>1500</v>
      </c>
      <c r="P1572" s="2" t="s">
        <v>1288</v>
      </c>
      <c r="Q1572" s="2" t="s">
        <v>1272</v>
      </c>
      <c r="R1572" s="2" t="s">
        <v>1273</v>
      </c>
    </row>
    <row r="1573" spans="1:18">
      <c r="A1573" s="2" t="s">
        <v>1270</v>
      </c>
      <c r="B1573" s="2" t="s">
        <v>42</v>
      </c>
      <c r="C1573" s="2" t="s">
        <v>128</v>
      </c>
      <c r="D1573" s="2">
        <v>18141</v>
      </c>
      <c r="E1573" s="2">
        <v>18000</v>
      </c>
      <c r="F1573" s="2">
        <v>14778.5</v>
      </c>
      <c r="G1573" s="2">
        <v>19000</v>
      </c>
      <c r="H1573" s="2" t="str">
        <f t="shared" si="48"/>
        <v>W</v>
      </c>
      <c r="J1573" s="2">
        <f t="shared" si="49"/>
        <v>19000</v>
      </c>
      <c r="K1573" s="2">
        <v>19000</v>
      </c>
      <c r="L1573" s="2">
        <v>19000</v>
      </c>
      <c r="M1573" s="2">
        <v>19000</v>
      </c>
      <c r="N1573" s="2">
        <v>19000</v>
      </c>
      <c r="O1573" s="2">
        <v>19000</v>
      </c>
      <c r="P1573" s="2" t="s">
        <v>1289</v>
      </c>
      <c r="Q1573" s="2" t="s">
        <v>1272</v>
      </c>
      <c r="R1573" s="2" t="s">
        <v>1273</v>
      </c>
    </row>
    <row r="1574" spans="1:18">
      <c r="A1574" s="2" t="s">
        <v>1270</v>
      </c>
      <c r="B1574" s="2" t="s">
        <v>42</v>
      </c>
      <c r="C1574" s="2" t="s">
        <v>46</v>
      </c>
      <c r="D1574" s="2">
        <v>742.56</v>
      </c>
      <c r="E1574" s="2">
        <v>1700</v>
      </c>
      <c r="F1574" s="2">
        <v>147</v>
      </c>
      <c r="G1574" s="2">
        <v>450</v>
      </c>
      <c r="H1574" s="2" t="str">
        <f t="shared" si="48"/>
        <v/>
      </c>
      <c r="J1574" s="2">
        <f t="shared" si="49"/>
        <v>450</v>
      </c>
      <c r="K1574" s="2">
        <v>450</v>
      </c>
      <c r="L1574" s="2">
        <v>450</v>
      </c>
      <c r="M1574" s="2">
        <v>450</v>
      </c>
      <c r="N1574" s="2">
        <v>450</v>
      </c>
      <c r="O1574" s="2">
        <v>450</v>
      </c>
      <c r="P1574" s="2" t="s">
        <v>1290</v>
      </c>
      <c r="Q1574" s="2" t="s">
        <v>1272</v>
      </c>
      <c r="R1574" s="2" t="s">
        <v>1273</v>
      </c>
    </row>
    <row r="1575" spans="1:18">
      <c r="A1575" s="2" t="s">
        <v>1270</v>
      </c>
      <c r="B1575" s="2" t="s">
        <v>42</v>
      </c>
      <c r="C1575" s="2" t="s">
        <v>134</v>
      </c>
      <c r="D1575" s="2">
        <v>952</v>
      </c>
      <c r="E1575" s="2">
        <v>1000</v>
      </c>
      <c r="F1575" s="2">
        <v>952</v>
      </c>
      <c r="G1575" s="2">
        <v>1000</v>
      </c>
      <c r="H1575" s="2" t="str">
        <f t="shared" si="48"/>
        <v/>
      </c>
      <c r="J1575" s="2">
        <f t="shared" si="49"/>
        <v>1000</v>
      </c>
      <c r="K1575" s="2">
        <v>1000</v>
      </c>
      <c r="L1575" s="2">
        <v>1000</v>
      </c>
      <c r="M1575" s="2">
        <v>1000</v>
      </c>
      <c r="N1575" s="2">
        <v>1000</v>
      </c>
      <c r="O1575" s="2">
        <v>1000</v>
      </c>
      <c r="P1575" s="2" t="s">
        <v>1024</v>
      </c>
      <c r="Q1575" s="2" t="s">
        <v>1272</v>
      </c>
      <c r="R1575" s="2" t="s">
        <v>1273</v>
      </c>
    </row>
    <row r="1576" spans="1:18">
      <c r="A1576" s="2" t="s">
        <v>1270</v>
      </c>
      <c r="B1576" s="2" t="s">
        <v>42</v>
      </c>
      <c r="C1576" s="2" t="s">
        <v>58</v>
      </c>
      <c r="F1576" s="2">
        <v>187.5</v>
      </c>
      <c r="H1576" s="2" t="str">
        <f t="shared" si="48"/>
        <v/>
      </c>
      <c r="J1576" s="2">
        <f t="shared" si="49"/>
        <v>0</v>
      </c>
      <c r="Q1576" s="2" t="s">
        <v>1272</v>
      </c>
      <c r="R1576" s="2" t="s">
        <v>1273</v>
      </c>
    </row>
    <row r="1577" spans="1:18">
      <c r="A1577" s="2" t="s">
        <v>1270</v>
      </c>
      <c r="B1577" s="2" t="s">
        <v>42</v>
      </c>
      <c r="C1577" s="2" t="s">
        <v>216</v>
      </c>
      <c r="D1577" s="2">
        <v>244.45</v>
      </c>
      <c r="E1577" s="2">
        <v>250</v>
      </c>
      <c r="F1577" s="2">
        <v>277.64999999999998</v>
      </c>
      <c r="G1577" s="2">
        <v>280</v>
      </c>
      <c r="H1577" s="2" t="str">
        <f t="shared" si="48"/>
        <v/>
      </c>
      <c r="J1577" s="2">
        <f t="shared" si="49"/>
        <v>280</v>
      </c>
      <c r="K1577" s="2">
        <v>280</v>
      </c>
      <c r="L1577" s="2">
        <v>280</v>
      </c>
      <c r="M1577" s="2">
        <v>280</v>
      </c>
      <c r="N1577" s="2">
        <v>280</v>
      </c>
      <c r="O1577" s="2">
        <v>280</v>
      </c>
      <c r="P1577" s="2" t="s">
        <v>1063</v>
      </c>
      <c r="Q1577" s="2" t="s">
        <v>1272</v>
      </c>
      <c r="R1577" s="2" t="s">
        <v>1273</v>
      </c>
    </row>
    <row r="1578" spans="1:18">
      <c r="A1578" s="2" t="s">
        <v>1270</v>
      </c>
      <c r="B1578" s="2" t="s">
        <v>60</v>
      </c>
      <c r="C1578" s="2" t="s">
        <v>85</v>
      </c>
      <c r="F1578" s="2">
        <v>913</v>
      </c>
      <c r="G1578" s="2">
        <v>913</v>
      </c>
      <c r="H1578" s="2" t="str">
        <f t="shared" si="48"/>
        <v/>
      </c>
      <c r="J1578" s="2">
        <f t="shared" si="49"/>
        <v>913</v>
      </c>
      <c r="K1578" s="2">
        <v>913</v>
      </c>
      <c r="L1578" s="2">
        <v>913</v>
      </c>
      <c r="M1578" s="2">
        <v>913</v>
      </c>
      <c r="Q1578" s="2" t="s">
        <v>1272</v>
      </c>
      <c r="R1578" s="2" t="s">
        <v>1273</v>
      </c>
    </row>
    <row r="1579" spans="1:18">
      <c r="A1579" s="2" t="s">
        <v>1270</v>
      </c>
      <c r="B1579" s="2" t="s">
        <v>60</v>
      </c>
      <c r="C1579" s="2" t="s">
        <v>87</v>
      </c>
      <c r="D1579" s="2">
        <v>5939</v>
      </c>
      <c r="E1579" s="2">
        <v>10004</v>
      </c>
      <c r="F1579" s="2">
        <v>8351</v>
      </c>
      <c r="G1579" s="2">
        <v>8275</v>
      </c>
      <c r="H1579" s="2" t="str">
        <f t="shared" si="48"/>
        <v/>
      </c>
      <c r="J1579" s="2">
        <f t="shared" si="49"/>
        <v>8275</v>
      </c>
      <c r="K1579" s="2">
        <v>9885</v>
      </c>
      <c r="L1579" s="2">
        <v>9883</v>
      </c>
      <c r="M1579" s="2">
        <v>9882</v>
      </c>
      <c r="N1579" s="2">
        <v>9884</v>
      </c>
      <c r="O1579" s="2">
        <v>9882</v>
      </c>
      <c r="P1579" s="2" t="s">
        <v>1291</v>
      </c>
      <c r="Q1579" s="2" t="s">
        <v>1272</v>
      </c>
      <c r="R1579" s="2" t="s">
        <v>1273</v>
      </c>
    </row>
    <row r="1580" spans="1:18">
      <c r="A1580" s="2" t="s">
        <v>1270</v>
      </c>
      <c r="B1580" s="2" t="s">
        <v>60</v>
      </c>
      <c r="C1580" s="2" t="s">
        <v>335</v>
      </c>
      <c r="D1580" s="2">
        <v>393</v>
      </c>
      <c r="E1580" s="2">
        <v>492</v>
      </c>
      <c r="F1580" s="2">
        <v>583</v>
      </c>
      <c r="G1580" s="2">
        <v>583</v>
      </c>
      <c r="H1580" s="2" t="str">
        <f t="shared" si="48"/>
        <v/>
      </c>
      <c r="J1580" s="2">
        <f t="shared" si="49"/>
        <v>583</v>
      </c>
      <c r="K1580" s="2">
        <v>582</v>
      </c>
      <c r="L1580" s="2">
        <v>584</v>
      </c>
      <c r="M1580" s="2">
        <v>582</v>
      </c>
      <c r="N1580" s="2">
        <v>310</v>
      </c>
      <c r="O1580" s="2">
        <v>284</v>
      </c>
      <c r="P1580" s="2" t="s">
        <v>1292</v>
      </c>
      <c r="Q1580" s="2" t="s">
        <v>1272</v>
      </c>
      <c r="R1580" s="2" t="s">
        <v>1273</v>
      </c>
    </row>
    <row r="1581" spans="1:18">
      <c r="A1581" s="2" t="s">
        <v>1270</v>
      </c>
      <c r="B1581" s="2" t="s">
        <v>60</v>
      </c>
      <c r="C1581" s="2" t="s">
        <v>246</v>
      </c>
      <c r="D1581" s="2">
        <v>113</v>
      </c>
      <c r="H1581" s="2" t="str">
        <f t="shared" si="48"/>
        <v/>
      </c>
      <c r="J1581" s="2">
        <f t="shared" si="49"/>
        <v>0</v>
      </c>
      <c r="Q1581" s="2" t="s">
        <v>1272</v>
      </c>
      <c r="R1581" s="2" t="s">
        <v>1273</v>
      </c>
    </row>
    <row r="1582" spans="1:18">
      <c r="A1582" s="2" t="s">
        <v>1270</v>
      </c>
      <c r="B1582" s="2" t="s">
        <v>159</v>
      </c>
      <c r="C1582" s="2" t="s">
        <v>160</v>
      </c>
      <c r="D1582" s="2">
        <v>-38.49</v>
      </c>
      <c r="H1582" s="2" t="str">
        <f t="shared" si="48"/>
        <v/>
      </c>
      <c r="J1582" s="2">
        <f t="shared" si="49"/>
        <v>0</v>
      </c>
      <c r="P1582" s="2" t="s">
        <v>1293</v>
      </c>
      <c r="Q1582" s="2" t="s">
        <v>1272</v>
      </c>
      <c r="R1582" s="2" t="s">
        <v>1273</v>
      </c>
    </row>
    <row r="1583" spans="1:18">
      <c r="A1583" s="2" t="s">
        <v>1270</v>
      </c>
      <c r="B1583" s="2" t="s">
        <v>101</v>
      </c>
      <c r="C1583" s="2" t="s">
        <v>102</v>
      </c>
      <c r="D1583" s="2">
        <v>112.56</v>
      </c>
      <c r="H1583" s="2" t="str">
        <f t="shared" si="48"/>
        <v/>
      </c>
      <c r="J1583" s="2">
        <f t="shared" si="49"/>
        <v>0</v>
      </c>
      <c r="P1583" s="2" t="s">
        <v>1294</v>
      </c>
      <c r="Q1583" s="2" t="s">
        <v>1272</v>
      </c>
      <c r="R1583" s="2" t="s">
        <v>1273</v>
      </c>
    </row>
    <row r="1584" spans="1:18">
      <c r="A1584" s="2" t="s">
        <v>1270</v>
      </c>
      <c r="B1584" s="2" t="s">
        <v>90</v>
      </c>
      <c r="C1584" s="2" t="s">
        <v>91</v>
      </c>
      <c r="D1584" s="2">
        <v>45910.44</v>
      </c>
      <c r="E1584" s="2">
        <v>45555</v>
      </c>
      <c r="G1584" s="2">
        <v>56087</v>
      </c>
      <c r="H1584" s="2" t="str">
        <f t="shared" si="48"/>
        <v/>
      </c>
      <c r="J1584" s="2">
        <f t="shared" si="49"/>
        <v>56087</v>
      </c>
      <c r="K1584" s="2">
        <v>55906</v>
      </c>
      <c r="L1584" s="2">
        <v>55963</v>
      </c>
      <c r="M1584" s="2">
        <v>55825</v>
      </c>
      <c r="N1584" s="2">
        <v>55726</v>
      </c>
      <c r="O1584" s="2">
        <v>55022</v>
      </c>
      <c r="P1584" s="2" t="s">
        <v>1295</v>
      </c>
      <c r="Q1584" s="2" t="s">
        <v>1272</v>
      </c>
      <c r="R1584" s="2" t="s">
        <v>1273</v>
      </c>
    </row>
    <row r="1585" spans="1:18">
      <c r="A1585" s="2" t="s">
        <v>1270</v>
      </c>
      <c r="B1585" s="2" t="s">
        <v>90</v>
      </c>
      <c r="C1585" s="2" t="s">
        <v>378</v>
      </c>
      <c r="D1585" s="2">
        <v>14496.19</v>
      </c>
      <c r="E1585" s="2">
        <v>13598</v>
      </c>
      <c r="G1585" s="2">
        <v>14496</v>
      </c>
      <c r="H1585" s="2" t="str">
        <f t="shared" si="48"/>
        <v/>
      </c>
      <c r="J1585" s="2">
        <f t="shared" si="49"/>
        <v>14496</v>
      </c>
      <c r="K1585" s="2">
        <v>14496</v>
      </c>
      <c r="L1585" s="2">
        <v>14496</v>
      </c>
      <c r="M1585" s="2">
        <v>14496</v>
      </c>
      <c r="N1585" s="2">
        <v>14496</v>
      </c>
      <c r="O1585" s="2">
        <v>14496</v>
      </c>
      <c r="Q1585" s="2" t="s">
        <v>1272</v>
      </c>
      <c r="R1585" s="2" t="s">
        <v>1273</v>
      </c>
    </row>
    <row r="1586" spans="1:18">
      <c r="A1586" s="2" t="s">
        <v>1270</v>
      </c>
      <c r="B1586" s="2" t="s">
        <v>90</v>
      </c>
      <c r="C1586" s="2" t="s">
        <v>760</v>
      </c>
      <c r="D1586" s="2">
        <v>5299.69</v>
      </c>
      <c r="E1586" s="2">
        <v>2611</v>
      </c>
      <c r="G1586" s="2">
        <v>5300</v>
      </c>
      <c r="H1586" s="2" t="str">
        <f t="shared" si="48"/>
        <v/>
      </c>
      <c r="J1586" s="2">
        <f t="shared" si="49"/>
        <v>5300</v>
      </c>
      <c r="K1586" s="2">
        <v>5300</v>
      </c>
      <c r="L1586" s="2">
        <v>5300</v>
      </c>
      <c r="M1586" s="2">
        <v>5300</v>
      </c>
      <c r="N1586" s="2">
        <v>5300</v>
      </c>
      <c r="O1586" s="2">
        <v>5300</v>
      </c>
      <c r="P1586" s="2" t="s">
        <v>761</v>
      </c>
      <c r="Q1586" s="2" t="s">
        <v>1272</v>
      </c>
      <c r="R1586" s="2" t="s">
        <v>1273</v>
      </c>
    </row>
    <row r="1587" spans="1:18">
      <c r="A1587" s="2" t="s">
        <v>1296</v>
      </c>
      <c r="B1587" s="2" t="s">
        <v>105</v>
      </c>
      <c r="C1587" s="2" t="s">
        <v>381</v>
      </c>
      <c r="D1587" s="2">
        <v>-2369</v>
      </c>
      <c r="E1587" s="2">
        <v>-3000</v>
      </c>
      <c r="F1587" s="2">
        <v>-2691</v>
      </c>
      <c r="G1587" s="2">
        <v>-4500</v>
      </c>
      <c r="H1587" s="2" t="str">
        <f t="shared" si="48"/>
        <v/>
      </c>
      <c r="J1587" s="2">
        <f t="shared" si="49"/>
        <v>-4500</v>
      </c>
      <c r="K1587" s="2">
        <v>-4500</v>
      </c>
      <c r="L1587" s="2">
        <v>-4500</v>
      </c>
      <c r="M1587" s="2">
        <v>-4500</v>
      </c>
      <c r="N1587" s="2">
        <v>-4500</v>
      </c>
      <c r="O1587" s="2">
        <v>-4500</v>
      </c>
      <c r="P1587" s="2" t="s">
        <v>1297</v>
      </c>
      <c r="Q1587" s="2" t="s">
        <v>1272</v>
      </c>
      <c r="R1587" s="2" t="s">
        <v>1273</v>
      </c>
    </row>
    <row r="1588" spans="1:18">
      <c r="A1588" s="2" t="s">
        <v>1296</v>
      </c>
      <c r="B1588" s="2" t="s">
        <v>105</v>
      </c>
      <c r="C1588" s="2" t="s">
        <v>1274</v>
      </c>
      <c r="D1588" s="2">
        <v>-2484.2399999999998</v>
      </c>
      <c r="E1588" s="2">
        <v>-2000</v>
      </c>
      <c r="F1588" s="2">
        <v>-1024</v>
      </c>
      <c r="G1588" s="2">
        <v>-2400</v>
      </c>
      <c r="H1588" s="2" t="str">
        <f t="shared" si="48"/>
        <v/>
      </c>
      <c r="J1588" s="2">
        <f t="shared" si="49"/>
        <v>-2400</v>
      </c>
      <c r="K1588" s="2">
        <v>-2400</v>
      </c>
      <c r="L1588" s="2">
        <v>-2400</v>
      </c>
      <c r="M1588" s="2">
        <v>-2400</v>
      </c>
      <c r="N1588" s="2">
        <v>-2400</v>
      </c>
      <c r="O1588" s="2">
        <v>-2400</v>
      </c>
      <c r="P1588" s="2" t="s">
        <v>1298</v>
      </c>
      <c r="Q1588" s="2" t="s">
        <v>1272</v>
      </c>
      <c r="R1588" s="2" t="s">
        <v>1273</v>
      </c>
    </row>
    <row r="1589" spans="1:18">
      <c r="A1589" s="2" t="s">
        <v>1296</v>
      </c>
      <c r="B1589" s="2" t="s">
        <v>18</v>
      </c>
      <c r="C1589" s="2" t="s">
        <v>19</v>
      </c>
      <c r="D1589" s="2">
        <v>954.98</v>
      </c>
      <c r="E1589" s="2">
        <v>1009</v>
      </c>
      <c r="F1589" s="2">
        <v>2168.54</v>
      </c>
      <c r="G1589" s="2">
        <v>3629</v>
      </c>
      <c r="H1589" s="2" t="str">
        <f t="shared" si="48"/>
        <v/>
      </c>
      <c r="J1589" s="2">
        <f t="shared" si="49"/>
        <v>3629</v>
      </c>
      <c r="K1589" s="2">
        <v>3629</v>
      </c>
      <c r="L1589" s="2">
        <v>3629</v>
      </c>
      <c r="M1589" s="2">
        <v>3629</v>
      </c>
      <c r="N1589" s="2">
        <v>3629</v>
      </c>
      <c r="O1589" s="2">
        <v>3629</v>
      </c>
      <c r="P1589" s="2" t="s">
        <v>20</v>
      </c>
      <c r="Q1589" s="2" t="s">
        <v>1272</v>
      </c>
      <c r="R1589" s="2" t="s">
        <v>1273</v>
      </c>
    </row>
    <row r="1590" spans="1:18">
      <c r="A1590" s="2" t="s">
        <v>1296</v>
      </c>
      <c r="B1590" s="2" t="s">
        <v>18</v>
      </c>
      <c r="C1590" s="2" t="s">
        <v>21</v>
      </c>
      <c r="D1590" s="2">
        <v>4.22</v>
      </c>
      <c r="E1590" s="2">
        <v>5</v>
      </c>
      <c r="F1590" s="2">
        <v>16.25</v>
      </c>
      <c r="G1590" s="2">
        <v>20</v>
      </c>
      <c r="H1590" s="2" t="str">
        <f t="shared" si="48"/>
        <v/>
      </c>
      <c r="J1590" s="2">
        <f t="shared" si="49"/>
        <v>20</v>
      </c>
      <c r="K1590" s="2">
        <v>20</v>
      </c>
      <c r="L1590" s="2">
        <v>20</v>
      </c>
      <c r="M1590" s="2">
        <v>20</v>
      </c>
      <c r="N1590" s="2">
        <v>20</v>
      </c>
      <c r="O1590" s="2">
        <v>20</v>
      </c>
      <c r="P1590" s="2" t="s">
        <v>22</v>
      </c>
      <c r="Q1590" s="2" t="s">
        <v>1272</v>
      </c>
      <c r="R1590" s="2" t="s">
        <v>1273</v>
      </c>
    </row>
    <row r="1591" spans="1:18">
      <c r="A1591" s="2" t="s">
        <v>1296</v>
      </c>
      <c r="B1591" s="2" t="s">
        <v>18</v>
      </c>
      <c r="C1591" s="2" t="s">
        <v>23</v>
      </c>
      <c r="D1591" s="2">
        <v>-11.52</v>
      </c>
      <c r="H1591" s="2" t="str">
        <f t="shared" si="48"/>
        <v/>
      </c>
      <c r="J1591" s="2">
        <f t="shared" si="49"/>
        <v>0</v>
      </c>
      <c r="P1591" s="2" t="s">
        <v>24</v>
      </c>
      <c r="Q1591" s="2" t="s">
        <v>1272</v>
      </c>
      <c r="R1591" s="2" t="s">
        <v>1273</v>
      </c>
    </row>
    <row r="1592" spans="1:18">
      <c r="A1592" s="2" t="s">
        <v>1296</v>
      </c>
      <c r="B1592" s="2" t="s">
        <v>18</v>
      </c>
      <c r="C1592" s="2" t="s">
        <v>27</v>
      </c>
      <c r="D1592" s="2">
        <v>546.58000000000004</v>
      </c>
      <c r="E1592" s="2">
        <v>1092</v>
      </c>
      <c r="F1592" s="2">
        <v>1158.5999999999999</v>
      </c>
      <c r="G1592" s="2">
        <v>1128</v>
      </c>
      <c r="H1592" s="2" t="str">
        <f t="shared" si="48"/>
        <v/>
      </c>
      <c r="J1592" s="2">
        <f t="shared" si="49"/>
        <v>1128</v>
      </c>
      <c r="K1592" s="2">
        <v>1128</v>
      </c>
      <c r="L1592" s="2">
        <v>1128</v>
      </c>
      <c r="M1592" s="2">
        <v>1128</v>
      </c>
      <c r="N1592" s="2">
        <v>1128</v>
      </c>
      <c r="O1592" s="2">
        <v>1128</v>
      </c>
      <c r="P1592" s="2" t="s">
        <v>20</v>
      </c>
      <c r="Q1592" s="2" t="s">
        <v>1272</v>
      </c>
      <c r="R1592" s="2" t="s">
        <v>1273</v>
      </c>
    </row>
    <row r="1593" spans="1:18">
      <c r="A1593" s="2" t="s">
        <v>1296</v>
      </c>
      <c r="B1593" s="2" t="s">
        <v>18</v>
      </c>
      <c r="C1593" s="2" t="s">
        <v>29</v>
      </c>
      <c r="D1593" s="2">
        <v>132.57</v>
      </c>
      <c r="H1593" s="2" t="str">
        <f t="shared" si="48"/>
        <v/>
      </c>
      <c r="J1593" s="2">
        <f t="shared" si="49"/>
        <v>0</v>
      </c>
      <c r="P1593" s="2" t="s">
        <v>26</v>
      </c>
      <c r="Q1593" s="2" t="s">
        <v>1272</v>
      </c>
      <c r="R1593" s="2" t="s">
        <v>1273</v>
      </c>
    </row>
    <row r="1594" spans="1:18">
      <c r="A1594" s="2" t="s">
        <v>1296</v>
      </c>
      <c r="B1594" s="2" t="s">
        <v>18</v>
      </c>
      <c r="C1594" s="2" t="s">
        <v>31</v>
      </c>
      <c r="D1594" s="2">
        <v>193.79</v>
      </c>
      <c r="E1594" s="2">
        <v>215</v>
      </c>
      <c r="F1594" s="2">
        <v>471.65</v>
      </c>
      <c r="G1594" s="2">
        <v>817</v>
      </c>
      <c r="H1594" s="2" t="str">
        <f t="shared" si="48"/>
        <v/>
      </c>
      <c r="J1594" s="2">
        <f t="shared" si="49"/>
        <v>817</v>
      </c>
      <c r="K1594" s="2">
        <v>817</v>
      </c>
      <c r="L1594" s="2">
        <v>817</v>
      </c>
      <c r="M1594" s="2">
        <v>817</v>
      </c>
      <c r="N1594" s="2">
        <v>817</v>
      </c>
      <c r="O1594" s="2">
        <v>817</v>
      </c>
      <c r="P1594" s="2" t="s">
        <v>20</v>
      </c>
      <c r="Q1594" s="2" t="s">
        <v>1272</v>
      </c>
      <c r="R1594" s="2" t="s">
        <v>1273</v>
      </c>
    </row>
    <row r="1595" spans="1:18">
      <c r="A1595" s="2" t="s">
        <v>1296</v>
      </c>
      <c r="B1595" s="2" t="s">
        <v>18</v>
      </c>
      <c r="C1595" s="2" t="s">
        <v>118</v>
      </c>
      <c r="D1595" s="2">
        <v>97.56</v>
      </c>
      <c r="E1595" s="2">
        <v>100</v>
      </c>
      <c r="F1595" s="2">
        <v>70.86</v>
      </c>
      <c r="G1595" s="2">
        <v>100</v>
      </c>
      <c r="H1595" s="2" t="str">
        <f t="shared" si="48"/>
        <v/>
      </c>
      <c r="J1595" s="2">
        <f t="shared" si="49"/>
        <v>100</v>
      </c>
      <c r="K1595" s="2">
        <v>100</v>
      </c>
      <c r="L1595" s="2">
        <v>100</v>
      </c>
      <c r="M1595" s="2">
        <v>100</v>
      </c>
      <c r="N1595" s="2">
        <v>100</v>
      </c>
      <c r="O1595" s="2">
        <v>100</v>
      </c>
      <c r="P1595" s="2" t="s">
        <v>1299</v>
      </c>
      <c r="Q1595" s="2" t="s">
        <v>1272</v>
      </c>
      <c r="R1595" s="2" t="s">
        <v>1273</v>
      </c>
    </row>
    <row r="1596" spans="1:18">
      <c r="A1596" s="2" t="s">
        <v>1296</v>
      </c>
      <c r="B1596" s="2" t="s">
        <v>36</v>
      </c>
      <c r="C1596" s="2" t="s">
        <v>41</v>
      </c>
      <c r="D1596" s="2">
        <v>72.66</v>
      </c>
      <c r="E1596" s="2">
        <v>81</v>
      </c>
      <c r="F1596" s="2">
        <v>173.85</v>
      </c>
      <c r="G1596" s="2">
        <v>295</v>
      </c>
      <c r="H1596" s="2" t="str">
        <f t="shared" si="48"/>
        <v/>
      </c>
      <c r="J1596" s="2">
        <f t="shared" si="49"/>
        <v>295</v>
      </c>
      <c r="K1596" s="2">
        <v>295</v>
      </c>
      <c r="L1596" s="2">
        <v>295</v>
      </c>
      <c r="M1596" s="2">
        <v>295</v>
      </c>
      <c r="N1596" s="2">
        <v>295</v>
      </c>
      <c r="O1596" s="2">
        <v>295</v>
      </c>
      <c r="P1596" s="2" t="s">
        <v>20</v>
      </c>
      <c r="Q1596" s="2" t="s">
        <v>1272</v>
      </c>
      <c r="R1596" s="2" t="s">
        <v>1273</v>
      </c>
    </row>
    <row r="1597" spans="1:18">
      <c r="A1597" s="2" t="s">
        <v>1296</v>
      </c>
      <c r="B1597" s="2" t="s">
        <v>42</v>
      </c>
      <c r="C1597" s="2" t="s">
        <v>186</v>
      </c>
      <c r="D1597" s="2">
        <v>263.5</v>
      </c>
      <c r="E1597" s="2">
        <v>280</v>
      </c>
      <c r="F1597" s="2">
        <v>260.42</v>
      </c>
      <c r="G1597" s="2">
        <v>290</v>
      </c>
      <c r="H1597" s="2" t="str">
        <f t="shared" si="48"/>
        <v/>
      </c>
      <c r="J1597" s="2">
        <f t="shared" si="49"/>
        <v>290</v>
      </c>
      <c r="K1597" s="2">
        <v>290</v>
      </c>
      <c r="L1597" s="2">
        <v>290</v>
      </c>
      <c r="M1597" s="2">
        <v>290</v>
      </c>
      <c r="N1597" s="2">
        <v>290</v>
      </c>
      <c r="O1597" s="2">
        <v>290</v>
      </c>
      <c r="P1597" s="2" t="s">
        <v>1300</v>
      </c>
      <c r="Q1597" s="2" t="s">
        <v>1272</v>
      </c>
      <c r="R1597" s="2" t="s">
        <v>1273</v>
      </c>
    </row>
    <row r="1598" spans="1:18">
      <c r="A1598" s="2" t="s">
        <v>1296</v>
      </c>
      <c r="B1598" s="2" t="s">
        <v>42</v>
      </c>
      <c r="C1598" s="2" t="s">
        <v>190</v>
      </c>
      <c r="D1598" s="2">
        <v>264.39</v>
      </c>
      <c r="E1598" s="2">
        <v>350</v>
      </c>
      <c r="F1598" s="2">
        <v>344.16</v>
      </c>
      <c r="G1598" s="2">
        <v>350</v>
      </c>
      <c r="H1598" s="2" t="str">
        <f t="shared" si="48"/>
        <v/>
      </c>
      <c r="J1598" s="2">
        <f t="shared" si="49"/>
        <v>350</v>
      </c>
      <c r="K1598" s="2">
        <v>350</v>
      </c>
      <c r="L1598" s="2">
        <v>350</v>
      </c>
      <c r="M1598" s="2">
        <v>350</v>
      </c>
      <c r="N1598" s="2">
        <v>350</v>
      </c>
      <c r="O1598" s="2">
        <v>350</v>
      </c>
      <c r="P1598" s="2" t="s">
        <v>302</v>
      </c>
      <c r="Q1598" s="2" t="s">
        <v>1272</v>
      </c>
      <c r="R1598" s="2" t="s">
        <v>1273</v>
      </c>
    </row>
    <row r="1599" spans="1:18">
      <c r="A1599" s="2" t="s">
        <v>1296</v>
      </c>
      <c r="B1599" s="2" t="s">
        <v>42</v>
      </c>
      <c r="C1599" s="2" t="s">
        <v>192</v>
      </c>
      <c r="D1599" s="2">
        <v>136.4</v>
      </c>
      <c r="E1599" s="2">
        <v>140</v>
      </c>
      <c r="F1599" s="2">
        <v>136.4</v>
      </c>
      <c r="G1599" s="2">
        <v>150</v>
      </c>
      <c r="H1599" s="2" t="str">
        <f t="shared" si="48"/>
        <v/>
      </c>
      <c r="J1599" s="2">
        <f t="shared" si="49"/>
        <v>150</v>
      </c>
      <c r="K1599" s="2">
        <v>150</v>
      </c>
      <c r="L1599" s="2">
        <v>150</v>
      </c>
      <c r="M1599" s="2">
        <v>150</v>
      </c>
      <c r="N1599" s="2">
        <v>150</v>
      </c>
      <c r="O1599" s="2">
        <v>150</v>
      </c>
      <c r="P1599" s="2" t="s">
        <v>302</v>
      </c>
      <c r="Q1599" s="2" t="s">
        <v>1272</v>
      </c>
      <c r="R1599" s="2" t="s">
        <v>1273</v>
      </c>
    </row>
    <row r="1600" spans="1:18">
      <c r="A1600" s="2" t="s">
        <v>1296</v>
      </c>
      <c r="B1600" s="2" t="s">
        <v>42</v>
      </c>
      <c r="C1600" s="2" t="s">
        <v>625</v>
      </c>
      <c r="D1600" s="2">
        <v>229.99</v>
      </c>
      <c r="E1600" s="2">
        <v>200</v>
      </c>
      <c r="F1600" s="2">
        <v>386.21</v>
      </c>
      <c r="G1600" s="2">
        <v>200</v>
      </c>
      <c r="H1600" s="2" t="str">
        <f t="shared" si="48"/>
        <v/>
      </c>
      <c r="J1600" s="2">
        <f t="shared" si="49"/>
        <v>200</v>
      </c>
      <c r="K1600" s="2">
        <v>200</v>
      </c>
      <c r="L1600" s="2">
        <v>200</v>
      </c>
      <c r="M1600" s="2">
        <v>200</v>
      </c>
      <c r="N1600" s="2">
        <v>200</v>
      </c>
      <c r="O1600" s="2">
        <v>200</v>
      </c>
      <c r="P1600" s="2" t="s">
        <v>1301</v>
      </c>
      <c r="Q1600" s="2" t="s">
        <v>1272</v>
      </c>
      <c r="R1600" s="2" t="s">
        <v>1273</v>
      </c>
    </row>
    <row r="1601" spans="1:18">
      <c r="A1601" s="2" t="s">
        <v>1296</v>
      </c>
      <c r="B1601" s="2" t="s">
        <v>42</v>
      </c>
      <c r="C1601" s="2" t="s">
        <v>45</v>
      </c>
      <c r="D1601" s="2">
        <v>27.8</v>
      </c>
      <c r="E1601" s="2">
        <v>100</v>
      </c>
      <c r="F1601" s="2">
        <v>30</v>
      </c>
      <c r="G1601" s="2">
        <v>100</v>
      </c>
      <c r="H1601" s="2" t="str">
        <f t="shared" si="48"/>
        <v/>
      </c>
      <c r="J1601" s="2">
        <f t="shared" si="49"/>
        <v>100</v>
      </c>
      <c r="K1601" s="2">
        <v>100</v>
      </c>
      <c r="L1601" s="2">
        <v>100</v>
      </c>
      <c r="M1601" s="2">
        <v>100</v>
      </c>
      <c r="N1601" s="2">
        <v>100</v>
      </c>
      <c r="O1601" s="2">
        <v>100</v>
      </c>
      <c r="P1601" s="2" t="s">
        <v>1302</v>
      </c>
      <c r="Q1601" s="2" t="s">
        <v>1272</v>
      </c>
      <c r="R1601" s="2" t="s">
        <v>1273</v>
      </c>
    </row>
    <row r="1602" spans="1:18">
      <c r="A1602" s="2" t="s">
        <v>1296</v>
      </c>
      <c r="B1602" s="2" t="s">
        <v>42</v>
      </c>
      <c r="C1602" s="2" t="s">
        <v>201</v>
      </c>
      <c r="F1602" s="2">
        <v>311.7</v>
      </c>
      <c r="G1602" s="2">
        <v>7000</v>
      </c>
      <c r="H1602" s="2" t="str">
        <f t="shared" si="48"/>
        <v>W</v>
      </c>
      <c r="J1602" s="2">
        <f t="shared" si="49"/>
        <v>7000</v>
      </c>
      <c r="P1602" s="2" t="s">
        <v>1303</v>
      </c>
      <c r="Q1602" s="2" t="s">
        <v>1272</v>
      </c>
      <c r="R1602" s="2" t="s">
        <v>1273</v>
      </c>
    </row>
    <row r="1603" spans="1:18">
      <c r="A1603" s="2" t="s">
        <v>1296</v>
      </c>
      <c r="B1603" s="2" t="s">
        <v>42</v>
      </c>
      <c r="C1603" s="2" t="s">
        <v>205</v>
      </c>
      <c r="E1603" s="2">
        <v>250</v>
      </c>
      <c r="F1603" s="2">
        <v>90.99</v>
      </c>
      <c r="G1603" s="2">
        <v>7250</v>
      </c>
      <c r="H1603" s="2" t="str">
        <f t="shared" ref="H1603:H1666" si="50">IF(ABS(G1603)&gt;5000,
      IF(ABS(F1603)&lt;&gt;0,
          IF(ABS((F1603-G1603)/G1603*100)&gt;10,"W",""),""),"")</f>
        <v>W</v>
      </c>
      <c r="J1603" s="2">
        <f t="shared" ref="J1603:J1666" si="51">G1603+I1603</f>
        <v>7250</v>
      </c>
      <c r="K1603" s="2">
        <v>7250</v>
      </c>
      <c r="L1603" s="2">
        <v>7250</v>
      </c>
      <c r="M1603" s="2">
        <v>7250</v>
      </c>
      <c r="N1603" s="2">
        <v>7250</v>
      </c>
      <c r="O1603" s="2">
        <v>7250</v>
      </c>
      <c r="P1603" s="2" t="s">
        <v>1304</v>
      </c>
      <c r="Q1603" s="2" t="s">
        <v>1272</v>
      </c>
      <c r="R1603" s="2" t="s">
        <v>1273</v>
      </c>
    </row>
    <row r="1604" spans="1:18">
      <c r="A1604" s="2" t="s">
        <v>1296</v>
      </c>
      <c r="B1604" s="2" t="s">
        <v>42</v>
      </c>
      <c r="C1604" s="2" t="s">
        <v>124</v>
      </c>
      <c r="D1604" s="2">
        <v>41.65</v>
      </c>
      <c r="G1604" s="2">
        <v>50</v>
      </c>
      <c r="H1604" s="2" t="str">
        <f t="shared" si="50"/>
        <v/>
      </c>
      <c r="J1604" s="2">
        <f t="shared" si="51"/>
        <v>50</v>
      </c>
      <c r="L1604" s="2">
        <v>50</v>
      </c>
      <c r="N1604" s="2">
        <v>50</v>
      </c>
      <c r="P1604" s="2" t="s">
        <v>1305</v>
      </c>
      <c r="Q1604" s="2" t="s">
        <v>1272</v>
      </c>
      <c r="R1604" s="2" t="s">
        <v>1273</v>
      </c>
    </row>
    <row r="1605" spans="1:18">
      <c r="A1605" s="2" t="s">
        <v>1296</v>
      </c>
      <c r="B1605" s="2" t="s">
        <v>42</v>
      </c>
      <c r="C1605" s="2" t="s">
        <v>208</v>
      </c>
      <c r="D1605" s="2">
        <v>1009.32</v>
      </c>
      <c r="E1605" s="2">
        <v>1125</v>
      </c>
      <c r="F1605" s="2">
        <v>1124.28</v>
      </c>
      <c r="G1605" s="2">
        <v>1125</v>
      </c>
      <c r="H1605" s="2" t="str">
        <f t="shared" si="50"/>
        <v/>
      </c>
      <c r="J1605" s="2">
        <f t="shared" si="51"/>
        <v>1125</v>
      </c>
      <c r="K1605" s="2">
        <v>1125</v>
      </c>
      <c r="L1605" s="2">
        <v>1125</v>
      </c>
      <c r="M1605" s="2">
        <v>1125</v>
      </c>
      <c r="N1605" s="2">
        <v>1125</v>
      </c>
      <c r="O1605" s="2">
        <v>1125</v>
      </c>
      <c r="P1605" s="2" t="s">
        <v>1306</v>
      </c>
      <c r="Q1605" s="2" t="s">
        <v>1272</v>
      </c>
      <c r="R1605" s="2" t="s">
        <v>1273</v>
      </c>
    </row>
    <row r="1606" spans="1:18">
      <c r="A1606" s="2" t="s">
        <v>1296</v>
      </c>
      <c r="B1606" s="2" t="s">
        <v>42</v>
      </c>
      <c r="C1606" s="2" t="s">
        <v>210</v>
      </c>
      <c r="D1606" s="2">
        <v>382.87</v>
      </c>
      <c r="E1606" s="2">
        <v>400</v>
      </c>
      <c r="F1606" s="2">
        <v>209.49</v>
      </c>
      <c r="G1606" s="2">
        <v>440</v>
      </c>
      <c r="H1606" s="2" t="str">
        <f t="shared" si="50"/>
        <v/>
      </c>
      <c r="J1606" s="2">
        <f t="shared" si="51"/>
        <v>440</v>
      </c>
      <c r="K1606" s="2">
        <v>440</v>
      </c>
      <c r="L1606" s="2">
        <v>440</v>
      </c>
      <c r="M1606" s="2">
        <v>440</v>
      </c>
      <c r="N1606" s="2">
        <v>440</v>
      </c>
      <c r="O1606" s="2">
        <v>440</v>
      </c>
      <c r="P1606" s="2" t="s">
        <v>1307</v>
      </c>
      <c r="Q1606" s="2" t="s">
        <v>1272</v>
      </c>
      <c r="R1606" s="2" t="s">
        <v>1273</v>
      </c>
    </row>
    <row r="1607" spans="1:18">
      <c r="A1607" s="2" t="s">
        <v>1296</v>
      </c>
      <c r="B1607" s="2" t="s">
        <v>42</v>
      </c>
      <c r="C1607" s="2" t="s">
        <v>128</v>
      </c>
      <c r="D1607" s="2">
        <v>778</v>
      </c>
      <c r="E1607" s="2">
        <v>2000</v>
      </c>
      <c r="F1607" s="2">
        <v>1253.5</v>
      </c>
      <c r="G1607" s="2">
        <v>2000</v>
      </c>
      <c r="H1607" s="2" t="str">
        <f t="shared" si="50"/>
        <v/>
      </c>
      <c r="J1607" s="2">
        <f t="shared" si="51"/>
        <v>2000</v>
      </c>
      <c r="K1607" s="2">
        <v>2000</v>
      </c>
      <c r="L1607" s="2">
        <v>2000</v>
      </c>
      <c r="M1607" s="2">
        <v>2000</v>
      </c>
      <c r="N1607" s="2">
        <v>2000</v>
      </c>
      <c r="O1607" s="2">
        <v>2000</v>
      </c>
      <c r="P1607" s="2" t="s">
        <v>1308</v>
      </c>
      <c r="Q1607" s="2" t="s">
        <v>1272</v>
      </c>
      <c r="R1607" s="2" t="s">
        <v>1273</v>
      </c>
    </row>
    <row r="1608" spans="1:18">
      <c r="A1608" s="2" t="s">
        <v>1296</v>
      </c>
      <c r="B1608" s="2" t="s">
        <v>42</v>
      </c>
      <c r="C1608" s="2" t="s">
        <v>46</v>
      </c>
      <c r="D1608" s="2">
        <v>371.28</v>
      </c>
      <c r="E1608" s="2">
        <v>800</v>
      </c>
      <c r="F1608" s="2">
        <v>147</v>
      </c>
      <c r="G1608" s="2">
        <v>450</v>
      </c>
      <c r="H1608" s="2" t="str">
        <f t="shared" si="50"/>
        <v/>
      </c>
      <c r="J1608" s="2">
        <f t="shared" si="51"/>
        <v>450</v>
      </c>
      <c r="K1608" s="2">
        <v>450</v>
      </c>
      <c r="L1608" s="2">
        <v>450</v>
      </c>
      <c r="M1608" s="2">
        <v>450</v>
      </c>
      <c r="N1608" s="2">
        <v>450</v>
      </c>
      <c r="O1608" s="2">
        <v>450</v>
      </c>
      <c r="P1608" s="2" t="s">
        <v>1309</v>
      </c>
      <c r="Q1608" s="2" t="s">
        <v>1272</v>
      </c>
      <c r="R1608" s="2" t="s">
        <v>1273</v>
      </c>
    </row>
    <row r="1609" spans="1:18">
      <c r="A1609" s="2" t="s">
        <v>1296</v>
      </c>
      <c r="B1609" s="2" t="s">
        <v>42</v>
      </c>
      <c r="C1609" s="2" t="s">
        <v>134</v>
      </c>
      <c r="D1609" s="2">
        <v>952</v>
      </c>
      <c r="E1609" s="2">
        <v>1000</v>
      </c>
      <c r="F1609" s="2">
        <v>952</v>
      </c>
      <c r="G1609" s="2">
        <v>1000</v>
      </c>
      <c r="H1609" s="2" t="str">
        <f t="shared" si="50"/>
        <v/>
      </c>
      <c r="J1609" s="2">
        <f t="shared" si="51"/>
        <v>1000</v>
      </c>
      <c r="K1609" s="2">
        <v>1000</v>
      </c>
      <c r="L1609" s="2">
        <v>1000</v>
      </c>
      <c r="M1609" s="2">
        <v>1000</v>
      </c>
      <c r="N1609" s="2">
        <v>1000</v>
      </c>
      <c r="O1609" s="2">
        <v>1000</v>
      </c>
      <c r="P1609" s="2" t="s">
        <v>1310</v>
      </c>
      <c r="Q1609" s="2" t="s">
        <v>1272</v>
      </c>
      <c r="R1609" s="2" t="s">
        <v>1273</v>
      </c>
    </row>
    <row r="1610" spans="1:18">
      <c r="A1610" s="2" t="s">
        <v>1296</v>
      </c>
      <c r="B1610" s="2" t="s">
        <v>42</v>
      </c>
      <c r="C1610" s="2" t="s">
        <v>58</v>
      </c>
      <c r="F1610" s="2">
        <v>112.5</v>
      </c>
      <c r="H1610" s="2" t="str">
        <f t="shared" si="50"/>
        <v/>
      </c>
      <c r="J1610" s="2">
        <f t="shared" si="51"/>
        <v>0</v>
      </c>
      <c r="Q1610" s="2" t="s">
        <v>1272</v>
      </c>
      <c r="R1610" s="2" t="s">
        <v>1273</v>
      </c>
    </row>
    <row r="1611" spans="1:18">
      <c r="A1611" s="2" t="s">
        <v>1296</v>
      </c>
      <c r="B1611" s="2" t="s">
        <v>42</v>
      </c>
      <c r="C1611" s="2" t="s">
        <v>216</v>
      </c>
      <c r="D1611" s="2">
        <v>48.25</v>
      </c>
      <c r="E1611" s="2">
        <v>50</v>
      </c>
      <c r="F1611" s="2">
        <v>54.8</v>
      </c>
      <c r="G1611" s="2">
        <v>50</v>
      </c>
      <c r="H1611" s="2" t="str">
        <f t="shared" si="50"/>
        <v/>
      </c>
      <c r="J1611" s="2">
        <f t="shared" si="51"/>
        <v>50</v>
      </c>
      <c r="K1611" s="2">
        <v>50</v>
      </c>
      <c r="L1611" s="2">
        <v>50</v>
      </c>
      <c r="M1611" s="2">
        <v>50</v>
      </c>
      <c r="N1611" s="2">
        <v>50</v>
      </c>
      <c r="O1611" s="2">
        <v>50</v>
      </c>
      <c r="P1611" s="2" t="s">
        <v>1063</v>
      </c>
      <c r="Q1611" s="2" t="s">
        <v>1272</v>
      </c>
      <c r="R1611" s="2" t="s">
        <v>1273</v>
      </c>
    </row>
    <row r="1612" spans="1:18">
      <c r="A1612" s="2" t="s">
        <v>1296</v>
      </c>
      <c r="B1612" s="2" t="s">
        <v>60</v>
      </c>
      <c r="C1612" s="2" t="s">
        <v>87</v>
      </c>
      <c r="D1612" s="2">
        <v>90</v>
      </c>
      <c r="E1612" s="2">
        <v>89</v>
      </c>
      <c r="F1612" s="2">
        <v>89</v>
      </c>
      <c r="G1612" s="2">
        <v>89</v>
      </c>
      <c r="H1612" s="2" t="str">
        <f t="shared" si="50"/>
        <v/>
      </c>
      <c r="J1612" s="2">
        <f t="shared" si="51"/>
        <v>89</v>
      </c>
      <c r="K1612" s="2">
        <v>89</v>
      </c>
      <c r="L1612" s="2">
        <v>89</v>
      </c>
      <c r="M1612" s="2">
        <v>89</v>
      </c>
      <c r="N1612" s="2">
        <v>90</v>
      </c>
      <c r="O1612" s="2">
        <v>89</v>
      </c>
      <c r="P1612" s="2" t="s">
        <v>1311</v>
      </c>
      <c r="Q1612" s="2" t="s">
        <v>1272</v>
      </c>
      <c r="R1612" s="2" t="s">
        <v>1273</v>
      </c>
    </row>
    <row r="1613" spans="1:18">
      <c r="A1613" s="2" t="s">
        <v>1296</v>
      </c>
      <c r="B1613" s="2" t="s">
        <v>101</v>
      </c>
      <c r="C1613" s="2" t="s">
        <v>102</v>
      </c>
      <c r="D1613" s="2">
        <v>57.99</v>
      </c>
      <c r="H1613" s="2" t="str">
        <f t="shared" si="50"/>
        <v/>
      </c>
      <c r="J1613" s="2">
        <f t="shared" si="51"/>
        <v>0</v>
      </c>
      <c r="P1613" s="2" t="s">
        <v>1312</v>
      </c>
      <c r="Q1613" s="2" t="s">
        <v>1272</v>
      </c>
      <c r="R1613" s="2" t="s">
        <v>1273</v>
      </c>
    </row>
    <row r="1614" spans="1:18">
      <c r="A1614" s="2" t="s">
        <v>1296</v>
      </c>
      <c r="B1614" s="2" t="s">
        <v>90</v>
      </c>
      <c r="C1614" s="2" t="s">
        <v>91</v>
      </c>
      <c r="D1614" s="2">
        <v>13855.05</v>
      </c>
      <c r="E1614" s="2">
        <v>22120</v>
      </c>
      <c r="G1614" s="2">
        <v>16924</v>
      </c>
      <c r="H1614" s="2" t="str">
        <f t="shared" si="50"/>
        <v/>
      </c>
      <c r="J1614" s="2">
        <f t="shared" si="51"/>
        <v>16924</v>
      </c>
      <c r="K1614" s="2">
        <v>16870</v>
      </c>
      <c r="L1614" s="2">
        <v>16887</v>
      </c>
      <c r="M1614" s="2">
        <v>16845</v>
      </c>
      <c r="N1614" s="2">
        <v>16815</v>
      </c>
      <c r="O1614" s="2">
        <v>16603</v>
      </c>
      <c r="P1614" s="2" t="s">
        <v>1313</v>
      </c>
      <c r="Q1614" s="2" t="s">
        <v>1272</v>
      </c>
      <c r="R1614" s="2" t="s">
        <v>1273</v>
      </c>
    </row>
    <row r="1615" spans="1:18">
      <c r="A1615" s="2" t="s">
        <v>1296</v>
      </c>
      <c r="B1615" s="2" t="s">
        <v>90</v>
      </c>
      <c r="C1615" s="2" t="s">
        <v>378</v>
      </c>
      <c r="D1615" s="2">
        <v>2600.61</v>
      </c>
      <c r="E1615" s="2">
        <v>1653</v>
      </c>
      <c r="G1615" s="2">
        <v>2601</v>
      </c>
      <c r="H1615" s="2" t="str">
        <f t="shared" si="50"/>
        <v/>
      </c>
      <c r="J1615" s="2">
        <f t="shared" si="51"/>
        <v>2601</v>
      </c>
      <c r="K1615" s="2">
        <v>2601</v>
      </c>
      <c r="L1615" s="2">
        <v>2601</v>
      </c>
      <c r="M1615" s="2">
        <v>2601</v>
      </c>
      <c r="N1615" s="2">
        <v>2601</v>
      </c>
      <c r="O1615" s="2">
        <v>2601</v>
      </c>
      <c r="Q1615" s="2" t="s">
        <v>1272</v>
      </c>
      <c r="R1615" s="2" t="s">
        <v>1273</v>
      </c>
    </row>
    <row r="1616" spans="1:18">
      <c r="A1616" s="2" t="s">
        <v>1296</v>
      </c>
      <c r="B1616" s="2" t="s">
        <v>90</v>
      </c>
      <c r="C1616" s="2" t="s">
        <v>760</v>
      </c>
      <c r="D1616" s="2">
        <v>61.12</v>
      </c>
      <c r="E1616" s="2">
        <v>64</v>
      </c>
      <c r="G1616" s="2">
        <v>61</v>
      </c>
      <c r="H1616" s="2" t="str">
        <f t="shared" si="50"/>
        <v/>
      </c>
      <c r="J1616" s="2">
        <f t="shared" si="51"/>
        <v>61</v>
      </c>
      <c r="K1616" s="2">
        <v>61</v>
      </c>
      <c r="L1616" s="2">
        <v>61</v>
      </c>
      <c r="M1616" s="2">
        <v>61</v>
      </c>
      <c r="N1616" s="2">
        <v>61</v>
      </c>
      <c r="O1616" s="2">
        <v>61</v>
      </c>
      <c r="P1616" s="2" t="s">
        <v>1314</v>
      </c>
      <c r="Q1616" s="2" t="s">
        <v>1272</v>
      </c>
      <c r="R1616" s="2" t="s">
        <v>1273</v>
      </c>
    </row>
    <row r="1617" spans="1:18">
      <c r="A1617" s="2" t="s">
        <v>1315</v>
      </c>
      <c r="B1617" s="2" t="s">
        <v>286</v>
      </c>
      <c r="C1617" s="2" t="s">
        <v>940</v>
      </c>
      <c r="D1617" s="2">
        <v>-126</v>
      </c>
      <c r="E1617" s="2">
        <v>-140</v>
      </c>
      <c r="F1617" s="2">
        <v>-123</v>
      </c>
      <c r="G1617" s="2">
        <v>-130</v>
      </c>
      <c r="H1617" s="2" t="str">
        <f t="shared" si="50"/>
        <v/>
      </c>
      <c r="J1617" s="2">
        <f t="shared" si="51"/>
        <v>-130</v>
      </c>
      <c r="K1617" s="2">
        <v>-130</v>
      </c>
      <c r="L1617" s="2">
        <v>-130</v>
      </c>
      <c r="M1617" s="2">
        <v>-130</v>
      </c>
      <c r="N1617" s="2">
        <v>-130</v>
      </c>
      <c r="O1617" s="2">
        <v>-130</v>
      </c>
      <c r="P1617" s="2" t="s">
        <v>1316</v>
      </c>
      <c r="Q1617" s="2" t="s">
        <v>1272</v>
      </c>
      <c r="R1617" s="2" t="s">
        <v>1273</v>
      </c>
    </row>
    <row r="1618" spans="1:18">
      <c r="A1618" s="2" t="s">
        <v>1315</v>
      </c>
      <c r="B1618" s="2" t="s">
        <v>18</v>
      </c>
      <c r="C1618" s="2" t="s">
        <v>19</v>
      </c>
      <c r="D1618" s="2">
        <v>567.22</v>
      </c>
      <c r="E1618" s="2">
        <v>821</v>
      </c>
      <c r="F1618" s="2">
        <v>785.17</v>
      </c>
      <c r="G1618" s="2">
        <v>831</v>
      </c>
      <c r="H1618" s="2" t="str">
        <f t="shared" si="50"/>
        <v/>
      </c>
      <c r="J1618" s="2">
        <f t="shared" si="51"/>
        <v>831</v>
      </c>
      <c r="K1618" s="2">
        <v>831</v>
      </c>
      <c r="L1618" s="2">
        <v>831</v>
      </c>
      <c r="M1618" s="2">
        <v>831</v>
      </c>
      <c r="N1618" s="2">
        <v>831</v>
      </c>
      <c r="O1618" s="2">
        <v>831</v>
      </c>
      <c r="P1618" s="2" t="s">
        <v>20</v>
      </c>
      <c r="Q1618" s="2" t="s">
        <v>1272</v>
      </c>
      <c r="R1618" s="2" t="s">
        <v>1273</v>
      </c>
    </row>
    <row r="1619" spans="1:18">
      <c r="A1619" s="2" t="s">
        <v>1315</v>
      </c>
      <c r="B1619" s="2" t="s">
        <v>18</v>
      </c>
      <c r="C1619" s="2" t="s">
        <v>21</v>
      </c>
      <c r="D1619" s="2">
        <v>3.42</v>
      </c>
      <c r="E1619" s="2">
        <v>5</v>
      </c>
      <c r="F1619" s="2">
        <v>3.73</v>
      </c>
      <c r="G1619" s="2">
        <v>5</v>
      </c>
      <c r="H1619" s="2" t="str">
        <f t="shared" si="50"/>
        <v/>
      </c>
      <c r="J1619" s="2">
        <f t="shared" si="51"/>
        <v>5</v>
      </c>
      <c r="K1619" s="2">
        <v>5</v>
      </c>
      <c r="L1619" s="2">
        <v>5</v>
      </c>
      <c r="M1619" s="2">
        <v>5</v>
      </c>
      <c r="N1619" s="2">
        <v>5</v>
      </c>
      <c r="O1619" s="2">
        <v>5</v>
      </c>
      <c r="P1619" s="2" t="s">
        <v>20</v>
      </c>
      <c r="Q1619" s="2" t="s">
        <v>1272</v>
      </c>
      <c r="R1619" s="2" t="s">
        <v>1273</v>
      </c>
    </row>
    <row r="1620" spans="1:18">
      <c r="A1620" s="2" t="s">
        <v>1315</v>
      </c>
      <c r="B1620" s="2" t="s">
        <v>18</v>
      </c>
      <c r="C1620" s="2" t="s">
        <v>23</v>
      </c>
      <c r="D1620" s="2">
        <v>24.78</v>
      </c>
      <c r="H1620" s="2" t="str">
        <f t="shared" si="50"/>
        <v/>
      </c>
      <c r="J1620" s="2">
        <f t="shared" si="51"/>
        <v>0</v>
      </c>
      <c r="P1620" s="2" t="s">
        <v>24</v>
      </c>
      <c r="Q1620" s="2" t="s">
        <v>1272</v>
      </c>
      <c r="R1620" s="2" t="s">
        <v>1273</v>
      </c>
    </row>
    <row r="1621" spans="1:18">
      <c r="A1621" s="2" t="s">
        <v>1315</v>
      </c>
      <c r="B1621" s="2" t="s">
        <v>18</v>
      </c>
      <c r="C1621" s="2" t="s">
        <v>31</v>
      </c>
      <c r="D1621" s="2">
        <v>102.15</v>
      </c>
      <c r="E1621" s="2">
        <v>161</v>
      </c>
      <c r="F1621" s="2">
        <v>152.88</v>
      </c>
      <c r="G1621" s="2">
        <v>174</v>
      </c>
      <c r="H1621" s="2" t="str">
        <f t="shared" si="50"/>
        <v/>
      </c>
      <c r="J1621" s="2">
        <f t="shared" si="51"/>
        <v>174</v>
      </c>
      <c r="K1621" s="2">
        <v>174</v>
      </c>
      <c r="L1621" s="2">
        <v>174</v>
      </c>
      <c r="M1621" s="2">
        <v>174</v>
      </c>
      <c r="N1621" s="2">
        <v>174</v>
      </c>
      <c r="O1621" s="2">
        <v>174</v>
      </c>
      <c r="P1621" s="2" t="s">
        <v>20</v>
      </c>
      <c r="Q1621" s="2" t="s">
        <v>1272</v>
      </c>
      <c r="R1621" s="2" t="s">
        <v>1273</v>
      </c>
    </row>
    <row r="1622" spans="1:18">
      <c r="A1622" s="2" t="s">
        <v>1315</v>
      </c>
      <c r="B1622" s="2" t="s">
        <v>36</v>
      </c>
      <c r="C1622" s="2" t="s">
        <v>41</v>
      </c>
      <c r="D1622" s="2">
        <v>62.05</v>
      </c>
      <c r="E1622" s="2">
        <v>68</v>
      </c>
      <c r="F1622" s="2">
        <v>65.12</v>
      </c>
      <c r="G1622" s="2">
        <v>67</v>
      </c>
      <c r="H1622" s="2" t="str">
        <f t="shared" si="50"/>
        <v/>
      </c>
      <c r="J1622" s="2">
        <f t="shared" si="51"/>
        <v>67</v>
      </c>
      <c r="K1622" s="2">
        <v>67</v>
      </c>
      <c r="L1622" s="2">
        <v>67</v>
      </c>
      <c r="M1622" s="2">
        <v>67</v>
      </c>
      <c r="N1622" s="2">
        <v>67</v>
      </c>
      <c r="O1622" s="2">
        <v>67</v>
      </c>
      <c r="P1622" s="2" t="s">
        <v>20</v>
      </c>
      <c r="Q1622" s="2" t="s">
        <v>1272</v>
      </c>
      <c r="R1622" s="2" t="s">
        <v>1273</v>
      </c>
    </row>
    <row r="1623" spans="1:18">
      <c r="A1623" s="2" t="s">
        <v>1315</v>
      </c>
      <c r="B1623" s="2" t="s">
        <v>42</v>
      </c>
      <c r="C1623" s="2" t="s">
        <v>216</v>
      </c>
      <c r="D1623" s="2">
        <v>38.770000000000003</v>
      </c>
      <c r="E1623" s="2">
        <v>40</v>
      </c>
      <c r="F1623" s="2">
        <v>44.02</v>
      </c>
      <c r="G1623" s="2">
        <v>45</v>
      </c>
      <c r="H1623" s="2" t="str">
        <f t="shared" si="50"/>
        <v/>
      </c>
      <c r="J1623" s="2">
        <f t="shared" si="51"/>
        <v>45</v>
      </c>
      <c r="K1623" s="2">
        <v>45</v>
      </c>
      <c r="L1623" s="2">
        <v>45</v>
      </c>
      <c r="M1623" s="2">
        <v>45</v>
      </c>
      <c r="N1623" s="2">
        <v>45</v>
      </c>
      <c r="O1623" s="2">
        <v>45</v>
      </c>
      <c r="P1623" s="2" t="s">
        <v>217</v>
      </c>
      <c r="Q1623" s="2" t="s">
        <v>1272</v>
      </c>
      <c r="R1623" s="2" t="s">
        <v>1273</v>
      </c>
    </row>
    <row r="1624" spans="1:18">
      <c r="A1624" s="2" t="s">
        <v>1315</v>
      </c>
      <c r="B1624" s="2" t="s">
        <v>90</v>
      </c>
      <c r="C1624" s="2" t="s">
        <v>378</v>
      </c>
      <c r="D1624" s="2">
        <v>1078.32</v>
      </c>
      <c r="E1624" s="2">
        <v>1234</v>
      </c>
      <c r="G1624" s="2">
        <v>1078</v>
      </c>
      <c r="H1624" s="2" t="str">
        <f t="shared" si="50"/>
        <v/>
      </c>
      <c r="J1624" s="2">
        <f t="shared" si="51"/>
        <v>1078</v>
      </c>
      <c r="K1624" s="2">
        <v>1078</v>
      </c>
      <c r="L1624" s="2">
        <v>1078</v>
      </c>
      <c r="M1624" s="2">
        <v>1078</v>
      </c>
      <c r="N1624" s="2">
        <v>1078</v>
      </c>
      <c r="O1624" s="2">
        <v>1078</v>
      </c>
      <c r="Q1624" s="2" t="s">
        <v>1272</v>
      </c>
      <c r="R1624" s="2" t="s">
        <v>1273</v>
      </c>
    </row>
    <row r="1625" spans="1:18">
      <c r="A1625" s="2" t="s">
        <v>1317</v>
      </c>
      <c r="B1625" s="2" t="s">
        <v>10</v>
      </c>
      <c r="C1625" s="2" t="s">
        <v>367</v>
      </c>
      <c r="F1625" s="2">
        <v>-5312.67</v>
      </c>
      <c r="H1625" s="2" t="str">
        <f t="shared" si="50"/>
        <v/>
      </c>
      <c r="J1625" s="2">
        <f t="shared" si="51"/>
        <v>0</v>
      </c>
      <c r="P1625" s="2" t="s">
        <v>1318</v>
      </c>
      <c r="Q1625" s="2" t="s">
        <v>1272</v>
      </c>
      <c r="R1625" s="2" t="s">
        <v>1273</v>
      </c>
    </row>
    <row r="1626" spans="1:18">
      <c r="A1626" s="2" t="s">
        <v>1317</v>
      </c>
      <c r="B1626" s="2" t="s">
        <v>286</v>
      </c>
      <c r="C1626" s="2" t="s">
        <v>940</v>
      </c>
      <c r="D1626" s="2">
        <v>-1648.2</v>
      </c>
      <c r="E1626" s="2">
        <v>-1650</v>
      </c>
      <c r="F1626" s="2">
        <v>-1648.2</v>
      </c>
      <c r="G1626" s="2">
        <v>-1650</v>
      </c>
      <c r="H1626" s="2" t="str">
        <f t="shared" si="50"/>
        <v/>
      </c>
      <c r="J1626" s="2">
        <f t="shared" si="51"/>
        <v>-1650</v>
      </c>
      <c r="K1626" s="2">
        <v>-1650</v>
      </c>
      <c r="L1626" s="2">
        <v>-1650</v>
      </c>
      <c r="M1626" s="2">
        <v>-1650</v>
      </c>
      <c r="N1626" s="2">
        <v>-1650</v>
      </c>
      <c r="O1626" s="2">
        <v>-1650</v>
      </c>
      <c r="P1626" s="2" t="s">
        <v>1319</v>
      </c>
      <c r="Q1626" s="2" t="s">
        <v>1272</v>
      </c>
      <c r="R1626" s="2" t="s">
        <v>1273</v>
      </c>
    </row>
    <row r="1627" spans="1:18">
      <c r="A1627" s="2" t="s">
        <v>1317</v>
      </c>
      <c r="B1627" s="2" t="s">
        <v>18</v>
      </c>
      <c r="C1627" s="2" t="s">
        <v>19</v>
      </c>
      <c r="D1627" s="2">
        <v>567.22</v>
      </c>
      <c r="E1627" s="2">
        <v>821</v>
      </c>
      <c r="F1627" s="2">
        <v>785.17</v>
      </c>
      <c r="G1627" s="2">
        <v>831</v>
      </c>
      <c r="H1627" s="2" t="str">
        <f t="shared" si="50"/>
        <v/>
      </c>
      <c r="J1627" s="2">
        <f t="shared" si="51"/>
        <v>831</v>
      </c>
      <c r="K1627" s="2">
        <v>831</v>
      </c>
      <c r="L1627" s="2">
        <v>831</v>
      </c>
      <c r="M1627" s="2">
        <v>831</v>
      </c>
      <c r="N1627" s="2">
        <v>831</v>
      </c>
      <c r="O1627" s="2">
        <v>831</v>
      </c>
      <c r="P1627" s="2" t="s">
        <v>20</v>
      </c>
      <c r="Q1627" s="2" t="s">
        <v>1272</v>
      </c>
      <c r="R1627" s="2" t="s">
        <v>1273</v>
      </c>
    </row>
    <row r="1628" spans="1:18">
      <c r="A1628" s="2" t="s">
        <v>1317</v>
      </c>
      <c r="B1628" s="2" t="s">
        <v>18</v>
      </c>
      <c r="C1628" s="2" t="s">
        <v>21</v>
      </c>
      <c r="D1628" s="2">
        <v>3.42</v>
      </c>
      <c r="E1628" s="2">
        <v>10</v>
      </c>
      <c r="F1628" s="2">
        <v>3.73</v>
      </c>
      <c r="G1628" s="2">
        <v>10</v>
      </c>
      <c r="H1628" s="2" t="str">
        <f t="shared" si="50"/>
        <v/>
      </c>
      <c r="J1628" s="2">
        <f t="shared" si="51"/>
        <v>10</v>
      </c>
      <c r="K1628" s="2">
        <v>10</v>
      </c>
      <c r="L1628" s="2">
        <v>10</v>
      </c>
      <c r="M1628" s="2">
        <v>10</v>
      </c>
      <c r="N1628" s="2">
        <v>10</v>
      </c>
      <c r="O1628" s="2">
        <v>10</v>
      </c>
      <c r="P1628" s="2" t="s">
        <v>22</v>
      </c>
      <c r="Q1628" s="2" t="s">
        <v>1272</v>
      </c>
      <c r="R1628" s="2" t="s">
        <v>1273</v>
      </c>
    </row>
    <row r="1629" spans="1:18">
      <c r="A1629" s="2" t="s">
        <v>1317</v>
      </c>
      <c r="B1629" s="2" t="s">
        <v>18</v>
      </c>
      <c r="C1629" s="2" t="s">
        <v>23</v>
      </c>
      <c r="D1629" s="2">
        <v>24.78</v>
      </c>
      <c r="H1629" s="2" t="str">
        <f t="shared" si="50"/>
        <v/>
      </c>
      <c r="J1629" s="2">
        <f t="shared" si="51"/>
        <v>0</v>
      </c>
      <c r="P1629" s="2" t="s">
        <v>24</v>
      </c>
      <c r="Q1629" s="2" t="s">
        <v>1272</v>
      </c>
      <c r="R1629" s="2" t="s">
        <v>1273</v>
      </c>
    </row>
    <row r="1630" spans="1:18">
      <c r="A1630" s="2" t="s">
        <v>1317</v>
      </c>
      <c r="B1630" s="2" t="s">
        <v>18</v>
      </c>
      <c r="C1630" s="2" t="s">
        <v>31</v>
      </c>
      <c r="D1630" s="2">
        <v>102.15</v>
      </c>
      <c r="E1630" s="2">
        <v>161</v>
      </c>
      <c r="F1630" s="2">
        <v>152.88</v>
      </c>
      <c r="G1630" s="2">
        <v>174</v>
      </c>
      <c r="H1630" s="2" t="str">
        <f t="shared" si="50"/>
        <v/>
      </c>
      <c r="J1630" s="2">
        <f t="shared" si="51"/>
        <v>174</v>
      </c>
      <c r="K1630" s="2">
        <v>174</v>
      </c>
      <c r="L1630" s="2">
        <v>174</v>
      </c>
      <c r="M1630" s="2">
        <v>174</v>
      </c>
      <c r="N1630" s="2">
        <v>174</v>
      </c>
      <c r="O1630" s="2">
        <v>174</v>
      </c>
      <c r="P1630" s="2" t="s">
        <v>20</v>
      </c>
      <c r="Q1630" s="2" t="s">
        <v>1272</v>
      </c>
      <c r="R1630" s="2" t="s">
        <v>1273</v>
      </c>
    </row>
    <row r="1631" spans="1:18">
      <c r="A1631" s="2" t="s">
        <v>1317</v>
      </c>
      <c r="B1631" s="2" t="s">
        <v>36</v>
      </c>
      <c r="C1631" s="2" t="s">
        <v>41</v>
      </c>
      <c r="D1631" s="2">
        <v>62.05</v>
      </c>
      <c r="E1631" s="2">
        <v>68</v>
      </c>
      <c r="F1631" s="2">
        <v>65.12</v>
      </c>
      <c r="G1631" s="2">
        <v>67</v>
      </c>
      <c r="H1631" s="2" t="str">
        <f t="shared" si="50"/>
        <v/>
      </c>
      <c r="J1631" s="2">
        <f t="shared" si="51"/>
        <v>67</v>
      </c>
      <c r="K1631" s="2">
        <v>67</v>
      </c>
      <c r="L1631" s="2">
        <v>67</v>
      </c>
      <c r="M1631" s="2">
        <v>67</v>
      </c>
      <c r="N1631" s="2">
        <v>67</v>
      </c>
      <c r="O1631" s="2">
        <v>67</v>
      </c>
      <c r="P1631" s="2" t="s">
        <v>20</v>
      </c>
      <c r="Q1631" s="2" t="s">
        <v>1272</v>
      </c>
      <c r="R1631" s="2" t="s">
        <v>1273</v>
      </c>
    </row>
    <row r="1632" spans="1:18">
      <c r="A1632" s="2" t="s">
        <v>1317</v>
      </c>
      <c r="B1632" s="2" t="s">
        <v>42</v>
      </c>
      <c r="C1632" s="2" t="s">
        <v>45</v>
      </c>
      <c r="D1632" s="2">
        <v>15</v>
      </c>
      <c r="H1632" s="2" t="str">
        <f t="shared" si="50"/>
        <v/>
      </c>
      <c r="J1632" s="2">
        <f t="shared" si="51"/>
        <v>0</v>
      </c>
      <c r="P1632" s="2" t="s">
        <v>1320</v>
      </c>
      <c r="Q1632" s="2" t="s">
        <v>1272</v>
      </c>
      <c r="R1632" s="2" t="s">
        <v>1273</v>
      </c>
    </row>
    <row r="1633" spans="1:18">
      <c r="A1633" s="2" t="s">
        <v>1317</v>
      </c>
      <c r="B1633" s="2" t="s">
        <v>42</v>
      </c>
      <c r="C1633" s="2" t="s">
        <v>205</v>
      </c>
      <c r="D1633" s="2">
        <v>1874.25</v>
      </c>
      <c r="E1633" s="2">
        <v>3650</v>
      </c>
      <c r="F1633" s="2">
        <v>6870.98</v>
      </c>
      <c r="G1633" s="2">
        <v>2000</v>
      </c>
      <c r="H1633" s="2" t="str">
        <f t="shared" si="50"/>
        <v/>
      </c>
      <c r="J1633" s="2">
        <f t="shared" si="51"/>
        <v>2000</v>
      </c>
      <c r="K1633" s="2">
        <v>2000</v>
      </c>
      <c r="L1633" s="2">
        <v>2000</v>
      </c>
      <c r="M1633" s="2">
        <v>2000</v>
      </c>
      <c r="N1633" s="2">
        <v>2000</v>
      </c>
      <c r="O1633" s="2">
        <v>2000</v>
      </c>
      <c r="P1633" s="2" t="s">
        <v>1321</v>
      </c>
      <c r="Q1633" s="2" t="s">
        <v>1272</v>
      </c>
      <c r="R1633" s="2" t="s">
        <v>1273</v>
      </c>
    </row>
    <row r="1634" spans="1:18">
      <c r="A1634" s="2" t="s">
        <v>1317</v>
      </c>
      <c r="B1634" s="2" t="s">
        <v>101</v>
      </c>
      <c r="C1634" s="2" t="s">
        <v>102</v>
      </c>
      <c r="D1634" s="2">
        <v>428.4</v>
      </c>
      <c r="H1634" s="2" t="str">
        <f t="shared" si="50"/>
        <v/>
      </c>
      <c r="J1634" s="2">
        <f t="shared" si="51"/>
        <v>0</v>
      </c>
      <c r="P1634" s="2" t="s">
        <v>1322</v>
      </c>
      <c r="Q1634" s="2" t="s">
        <v>1272</v>
      </c>
      <c r="R1634" s="2" t="s">
        <v>1273</v>
      </c>
    </row>
    <row r="1635" spans="1:18">
      <c r="A1635" s="2" t="s">
        <v>1317</v>
      </c>
      <c r="B1635" s="2" t="s">
        <v>90</v>
      </c>
      <c r="C1635" s="2" t="s">
        <v>378</v>
      </c>
      <c r="D1635" s="2">
        <v>1078.32</v>
      </c>
      <c r="E1635" s="2">
        <v>1234</v>
      </c>
      <c r="G1635" s="2">
        <v>1078</v>
      </c>
      <c r="H1635" s="2" t="str">
        <f t="shared" si="50"/>
        <v/>
      </c>
      <c r="J1635" s="2">
        <f t="shared" si="51"/>
        <v>1078</v>
      </c>
      <c r="K1635" s="2">
        <v>1078</v>
      </c>
      <c r="L1635" s="2">
        <v>1078</v>
      </c>
      <c r="M1635" s="2">
        <v>1078</v>
      </c>
      <c r="N1635" s="2">
        <v>1078</v>
      </c>
      <c r="O1635" s="2">
        <v>1078</v>
      </c>
      <c r="Q1635" s="2" t="s">
        <v>1272</v>
      </c>
      <c r="R1635" s="2" t="s">
        <v>1273</v>
      </c>
    </row>
    <row r="1636" spans="1:18">
      <c r="A1636" s="2" t="s">
        <v>1323</v>
      </c>
      <c r="B1636" s="2" t="s">
        <v>275</v>
      </c>
      <c r="C1636" s="2" t="s">
        <v>591</v>
      </c>
      <c r="D1636" s="2">
        <v>-181132.27</v>
      </c>
      <c r="E1636" s="2">
        <v>-197200</v>
      </c>
      <c r="F1636" s="2">
        <v>-174613.37</v>
      </c>
      <c r="G1636" s="2">
        <v>-205300</v>
      </c>
      <c r="H1636" s="2" t="str">
        <f t="shared" si="50"/>
        <v>W</v>
      </c>
      <c r="J1636" s="2">
        <f t="shared" si="51"/>
        <v>-205300</v>
      </c>
      <c r="K1636" s="2">
        <v>-205300</v>
      </c>
      <c r="L1636" s="2">
        <v>-205300</v>
      </c>
      <c r="M1636" s="2">
        <v>-205300</v>
      </c>
      <c r="N1636" s="2">
        <v>-205300</v>
      </c>
      <c r="O1636" s="2">
        <v>-205300</v>
      </c>
      <c r="P1636" s="2" t="s">
        <v>1324</v>
      </c>
      <c r="Q1636" s="2" t="s">
        <v>1219</v>
      </c>
      <c r="R1636" s="2" t="s">
        <v>278</v>
      </c>
    </row>
    <row r="1637" spans="1:18">
      <c r="A1637" s="2" t="s">
        <v>1323</v>
      </c>
      <c r="B1637" s="2" t="s">
        <v>275</v>
      </c>
      <c r="C1637" s="2" t="s">
        <v>928</v>
      </c>
      <c r="E1637" s="2">
        <v>-8300</v>
      </c>
      <c r="F1637" s="2">
        <v>-8299.5</v>
      </c>
      <c r="G1637" s="2">
        <v>-8300</v>
      </c>
      <c r="H1637" s="2" t="str">
        <f t="shared" si="50"/>
        <v/>
      </c>
      <c r="J1637" s="2">
        <f t="shared" si="51"/>
        <v>-8300</v>
      </c>
      <c r="K1637" s="2">
        <v>-8300</v>
      </c>
      <c r="L1637" s="2">
        <v>-8300</v>
      </c>
      <c r="M1637" s="2">
        <v>-8300</v>
      </c>
      <c r="N1637" s="2">
        <v>-8300</v>
      </c>
      <c r="O1637" s="2">
        <v>-8300</v>
      </c>
      <c r="P1637" s="2" t="s">
        <v>1325</v>
      </c>
      <c r="Q1637" s="2" t="s">
        <v>1219</v>
      </c>
      <c r="R1637" s="2" t="s">
        <v>278</v>
      </c>
    </row>
    <row r="1638" spans="1:18">
      <c r="A1638" s="2" t="s">
        <v>1323</v>
      </c>
      <c r="B1638" s="2" t="s">
        <v>286</v>
      </c>
      <c r="C1638" s="2" t="s">
        <v>287</v>
      </c>
      <c r="D1638" s="2">
        <v>-36521.839999999997</v>
      </c>
      <c r="F1638" s="2">
        <v>-1111.27</v>
      </c>
      <c r="H1638" s="2" t="str">
        <f t="shared" si="50"/>
        <v/>
      </c>
      <c r="J1638" s="2">
        <f t="shared" si="51"/>
        <v>0</v>
      </c>
      <c r="P1638" s="2" t="s">
        <v>1326</v>
      </c>
      <c r="Q1638" s="2" t="s">
        <v>1219</v>
      </c>
      <c r="R1638" s="2" t="s">
        <v>278</v>
      </c>
    </row>
    <row r="1639" spans="1:18">
      <c r="A1639" s="2" t="s">
        <v>1323</v>
      </c>
      <c r="B1639" s="2" t="s">
        <v>69</v>
      </c>
      <c r="C1639" s="2" t="s">
        <v>181</v>
      </c>
      <c r="D1639" s="2">
        <v>-1452</v>
      </c>
      <c r="E1639" s="2">
        <v>-1453</v>
      </c>
      <c r="F1639" s="2">
        <v>-1453</v>
      </c>
      <c r="G1639" s="2">
        <v>-1453</v>
      </c>
      <c r="H1639" s="2" t="str">
        <f t="shared" si="50"/>
        <v/>
      </c>
      <c r="J1639" s="2">
        <f t="shared" si="51"/>
        <v>-1453</v>
      </c>
      <c r="K1639" s="2">
        <v>-1452</v>
      </c>
      <c r="L1639" s="2">
        <v>-1453</v>
      </c>
      <c r="M1639" s="2">
        <v>-1453</v>
      </c>
      <c r="N1639" s="2">
        <v>-1453</v>
      </c>
      <c r="O1639" s="2">
        <v>-1452</v>
      </c>
      <c r="P1639" s="2" t="s">
        <v>1327</v>
      </c>
      <c r="Q1639" s="2" t="s">
        <v>1219</v>
      </c>
      <c r="R1639" s="2" t="s">
        <v>278</v>
      </c>
    </row>
    <row r="1640" spans="1:18">
      <c r="A1640" s="2" t="s">
        <v>1323</v>
      </c>
      <c r="B1640" s="2" t="s">
        <v>15</v>
      </c>
      <c r="C1640" s="2" t="s">
        <v>72</v>
      </c>
      <c r="D1640" s="2">
        <v>-100</v>
      </c>
      <c r="E1640" s="2">
        <v>-100</v>
      </c>
      <c r="F1640" s="2">
        <v>-100</v>
      </c>
      <c r="G1640" s="2">
        <v>-100</v>
      </c>
      <c r="H1640" s="2" t="str">
        <f t="shared" si="50"/>
        <v/>
      </c>
      <c r="J1640" s="2">
        <f t="shared" si="51"/>
        <v>-100</v>
      </c>
      <c r="K1640" s="2">
        <v>-100</v>
      </c>
      <c r="L1640" s="2">
        <v>-100</v>
      </c>
      <c r="M1640" s="2">
        <v>-100</v>
      </c>
      <c r="N1640" s="2">
        <v>-100</v>
      </c>
      <c r="O1640" s="2">
        <v>-100</v>
      </c>
      <c r="P1640" s="2" t="s">
        <v>1328</v>
      </c>
      <c r="Q1640" s="2" t="s">
        <v>1219</v>
      </c>
      <c r="R1640" s="2" t="s">
        <v>278</v>
      </c>
    </row>
    <row r="1641" spans="1:18">
      <c r="A1641" s="2" t="s">
        <v>1323</v>
      </c>
      <c r="B1641" s="2" t="s">
        <v>15</v>
      </c>
      <c r="C1641" s="2" t="s">
        <v>1329</v>
      </c>
      <c r="D1641" s="2">
        <v>-3300</v>
      </c>
      <c r="E1641" s="2">
        <v>-3300</v>
      </c>
      <c r="F1641" s="2">
        <v>-3300</v>
      </c>
      <c r="G1641" s="2">
        <v>-3300</v>
      </c>
      <c r="H1641" s="2" t="str">
        <f t="shared" si="50"/>
        <v/>
      </c>
      <c r="J1641" s="2">
        <f t="shared" si="51"/>
        <v>-3300</v>
      </c>
      <c r="K1641" s="2">
        <v>-3300</v>
      </c>
      <c r="L1641" s="2">
        <v>-3300</v>
      </c>
      <c r="M1641" s="2">
        <v>-3300</v>
      </c>
      <c r="N1641" s="2">
        <v>-3300</v>
      </c>
      <c r="O1641" s="2">
        <v>-3300</v>
      </c>
      <c r="P1641" s="2" t="s">
        <v>1330</v>
      </c>
      <c r="Q1641" s="2" t="s">
        <v>1219</v>
      </c>
      <c r="R1641" s="2" t="s">
        <v>278</v>
      </c>
    </row>
    <row r="1642" spans="1:18">
      <c r="A1642" s="2" t="s">
        <v>1323</v>
      </c>
      <c r="B1642" s="2" t="s">
        <v>18</v>
      </c>
      <c r="C1642" s="2" t="s">
        <v>19</v>
      </c>
      <c r="D1642" s="2">
        <v>1080.98</v>
      </c>
      <c r="E1642" s="2">
        <v>1170</v>
      </c>
      <c r="F1642" s="2">
        <v>1223.56</v>
      </c>
      <c r="G1642" s="2">
        <v>1205</v>
      </c>
      <c r="H1642" s="2" t="str">
        <f t="shared" si="50"/>
        <v/>
      </c>
      <c r="J1642" s="2">
        <f t="shared" si="51"/>
        <v>1205</v>
      </c>
      <c r="K1642" s="2">
        <v>1205</v>
      </c>
      <c r="L1642" s="2">
        <v>1205</v>
      </c>
      <c r="M1642" s="2">
        <v>1205</v>
      </c>
      <c r="N1642" s="2">
        <v>1205</v>
      </c>
      <c r="O1642" s="2">
        <v>1205</v>
      </c>
      <c r="P1642" s="2" t="s">
        <v>20</v>
      </c>
      <c r="Q1642" s="2" t="s">
        <v>1219</v>
      </c>
      <c r="R1642" s="2" t="s">
        <v>278</v>
      </c>
    </row>
    <row r="1643" spans="1:18">
      <c r="A1643" s="2" t="s">
        <v>1323</v>
      </c>
      <c r="B1643" s="2" t="s">
        <v>18</v>
      </c>
      <c r="C1643" s="2" t="s">
        <v>21</v>
      </c>
      <c r="D1643" s="2">
        <v>4.72</v>
      </c>
      <c r="E1643" s="2">
        <v>10</v>
      </c>
      <c r="F1643" s="2">
        <v>5.21</v>
      </c>
      <c r="G1643" s="2">
        <v>10</v>
      </c>
      <c r="H1643" s="2" t="str">
        <f t="shared" si="50"/>
        <v/>
      </c>
      <c r="J1643" s="2">
        <f t="shared" si="51"/>
        <v>10</v>
      </c>
      <c r="K1643" s="2">
        <v>10</v>
      </c>
      <c r="L1643" s="2">
        <v>10</v>
      </c>
      <c r="M1643" s="2">
        <v>10</v>
      </c>
      <c r="N1643" s="2">
        <v>10</v>
      </c>
      <c r="O1643" s="2">
        <v>10</v>
      </c>
      <c r="P1643" s="2" t="s">
        <v>492</v>
      </c>
      <c r="Q1643" s="2" t="s">
        <v>1219</v>
      </c>
      <c r="R1643" s="2" t="s">
        <v>278</v>
      </c>
    </row>
    <row r="1644" spans="1:18">
      <c r="A1644" s="2" t="s">
        <v>1323</v>
      </c>
      <c r="B1644" s="2" t="s">
        <v>18</v>
      </c>
      <c r="C1644" s="2" t="s">
        <v>23</v>
      </c>
      <c r="D1644" s="2">
        <v>11.02</v>
      </c>
      <c r="H1644" s="2" t="str">
        <f t="shared" si="50"/>
        <v/>
      </c>
      <c r="J1644" s="2">
        <f t="shared" si="51"/>
        <v>0</v>
      </c>
      <c r="P1644" s="2" t="s">
        <v>1331</v>
      </c>
      <c r="Q1644" s="2" t="s">
        <v>1219</v>
      </c>
      <c r="R1644" s="2" t="s">
        <v>278</v>
      </c>
    </row>
    <row r="1645" spans="1:18">
      <c r="A1645" s="2" t="s">
        <v>1323</v>
      </c>
      <c r="B1645" s="2" t="s">
        <v>18</v>
      </c>
      <c r="C1645" s="2" t="s">
        <v>27</v>
      </c>
      <c r="D1645" s="2">
        <v>2733.16</v>
      </c>
      <c r="E1645" s="2">
        <v>5484</v>
      </c>
      <c r="F1645" s="2">
        <v>5793.12</v>
      </c>
      <c r="G1645" s="2">
        <v>5640</v>
      </c>
      <c r="H1645" s="2" t="str">
        <f t="shared" si="50"/>
        <v/>
      </c>
      <c r="J1645" s="2">
        <f t="shared" si="51"/>
        <v>5640</v>
      </c>
      <c r="K1645" s="2">
        <v>5640</v>
      </c>
      <c r="L1645" s="2">
        <v>5640</v>
      </c>
      <c r="M1645" s="2">
        <v>5640</v>
      </c>
      <c r="N1645" s="2">
        <v>5640</v>
      </c>
      <c r="O1645" s="2">
        <v>5640</v>
      </c>
      <c r="P1645" s="2" t="s">
        <v>20</v>
      </c>
      <c r="Q1645" s="2" t="s">
        <v>1219</v>
      </c>
      <c r="R1645" s="2" t="s">
        <v>278</v>
      </c>
    </row>
    <row r="1646" spans="1:18">
      <c r="A1646" s="2" t="s">
        <v>1323</v>
      </c>
      <c r="B1646" s="2" t="s">
        <v>18</v>
      </c>
      <c r="C1646" s="2" t="s">
        <v>29</v>
      </c>
      <c r="D1646" s="2">
        <v>662.83</v>
      </c>
      <c r="H1646" s="2" t="str">
        <f t="shared" si="50"/>
        <v/>
      </c>
      <c r="J1646" s="2">
        <f t="shared" si="51"/>
        <v>0</v>
      </c>
      <c r="P1646" s="2" t="s">
        <v>1331</v>
      </c>
      <c r="Q1646" s="2" t="s">
        <v>1219</v>
      </c>
      <c r="R1646" s="2" t="s">
        <v>278</v>
      </c>
    </row>
    <row r="1647" spans="1:18">
      <c r="A1647" s="2" t="s">
        <v>1323</v>
      </c>
      <c r="B1647" s="2" t="s">
        <v>18</v>
      </c>
      <c r="C1647" s="2" t="s">
        <v>31</v>
      </c>
      <c r="D1647" s="2">
        <v>221.33</v>
      </c>
      <c r="E1647" s="2">
        <v>255</v>
      </c>
      <c r="F1647" s="2">
        <v>258.75</v>
      </c>
      <c r="G1647" s="2">
        <v>268</v>
      </c>
      <c r="H1647" s="2" t="str">
        <f t="shared" si="50"/>
        <v/>
      </c>
      <c r="J1647" s="2">
        <f t="shared" si="51"/>
        <v>268</v>
      </c>
      <c r="K1647" s="2">
        <v>268</v>
      </c>
      <c r="L1647" s="2">
        <v>268</v>
      </c>
      <c r="M1647" s="2">
        <v>268</v>
      </c>
      <c r="N1647" s="2">
        <v>268</v>
      </c>
      <c r="O1647" s="2">
        <v>268</v>
      </c>
      <c r="P1647" s="2" t="s">
        <v>20</v>
      </c>
      <c r="Q1647" s="2" t="s">
        <v>1219</v>
      </c>
      <c r="R1647" s="2" t="s">
        <v>278</v>
      </c>
    </row>
    <row r="1648" spans="1:18">
      <c r="A1648" s="2" t="s">
        <v>1323</v>
      </c>
      <c r="B1648" s="2" t="s">
        <v>18</v>
      </c>
      <c r="C1648" s="2" t="s">
        <v>118</v>
      </c>
      <c r="D1648" s="2">
        <v>4439.24</v>
      </c>
      <c r="E1648" s="2">
        <v>5400</v>
      </c>
      <c r="F1648" s="2">
        <v>5244.82</v>
      </c>
      <c r="G1648" s="2">
        <v>5400</v>
      </c>
      <c r="H1648" s="2" t="str">
        <f t="shared" si="50"/>
        <v/>
      </c>
      <c r="J1648" s="2">
        <f t="shared" si="51"/>
        <v>5400</v>
      </c>
      <c r="K1648" s="2">
        <v>5400</v>
      </c>
      <c r="L1648" s="2">
        <v>5400</v>
      </c>
      <c r="M1648" s="2">
        <v>5400</v>
      </c>
      <c r="N1648" s="2">
        <v>5400</v>
      </c>
      <c r="O1648" s="2">
        <v>5400</v>
      </c>
      <c r="P1648" s="2" t="s">
        <v>1332</v>
      </c>
      <c r="Q1648" s="2" t="s">
        <v>1219</v>
      </c>
      <c r="R1648" s="2" t="s">
        <v>278</v>
      </c>
    </row>
    <row r="1649" spans="1:18">
      <c r="A1649" s="2" t="s">
        <v>1323</v>
      </c>
      <c r="B1649" s="2" t="s">
        <v>36</v>
      </c>
      <c r="C1649" s="2" t="s">
        <v>41</v>
      </c>
      <c r="D1649" s="2">
        <v>84</v>
      </c>
      <c r="E1649" s="2">
        <v>94</v>
      </c>
      <c r="F1649" s="2">
        <v>100.35</v>
      </c>
      <c r="G1649" s="2">
        <v>95</v>
      </c>
      <c r="H1649" s="2" t="str">
        <f t="shared" si="50"/>
        <v/>
      </c>
      <c r="J1649" s="2">
        <f t="shared" si="51"/>
        <v>95</v>
      </c>
      <c r="K1649" s="2">
        <v>95</v>
      </c>
      <c r="L1649" s="2">
        <v>95</v>
      </c>
      <c r="M1649" s="2">
        <v>95</v>
      </c>
      <c r="N1649" s="2">
        <v>95</v>
      </c>
      <c r="O1649" s="2">
        <v>95</v>
      </c>
      <c r="P1649" s="2" t="s">
        <v>20</v>
      </c>
      <c r="Q1649" s="2" t="s">
        <v>1219</v>
      </c>
      <c r="R1649" s="2" t="s">
        <v>278</v>
      </c>
    </row>
    <row r="1650" spans="1:18">
      <c r="A1650" s="2" t="s">
        <v>1323</v>
      </c>
      <c r="B1650" s="2" t="s">
        <v>42</v>
      </c>
      <c r="C1650" s="2" t="s">
        <v>625</v>
      </c>
      <c r="D1650" s="2">
        <v>23.68</v>
      </c>
      <c r="E1650" s="2">
        <v>30000</v>
      </c>
      <c r="G1650" s="2">
        <v>27500</v>
      </c>
      <c r="H1650" s="2" t="str">
        <f t="shared" si="50"/>
        <v/>
      </c>
      <c r="J1650" s="2">
        <f t="shared" si="51"/>
        <v>27500</v>
      </c>
      <c r="K1650" s="2">
        <v>27500</v>
      </c>
      <c r="L1650" s="2">
        <v>27500</v>
      </c>
      <c r="M1650" s="2">
        <v>27500</v>
      </c>
      <c r="N1650" s="2">
        <v>27500</v>
      </c>
      <c r="O1650" s="2">
        <v>27500</v>
      </c>
      <c r="P1650" s="2" t="s">
        <v>1333</v>
      </c>
      <c r="Q1650" s="2" t="s">
        <v>1219</v>
      </c>
      <c r="R1650" s="2" t="s">
        <v>278</v>
      </c>
    </row>
    <row r="1651" spans="1:18">
      <c r="A1651" s="2" t="s">
        <v>1323</v>
      </c>
      <c r="B1651" s="2" t="s">
        <v>42</v>
      </c>
      <c r="C1651" s="2" t="s">
        <v>45</v>
      </c>
      <c r="D1651" s="2">
        <v>257.37</v>
      </c>
      <c r="E1651" s="2">
        <v>1000</v>
      </c>
      <c r="F1651" s="2">
        <v>441.9</v>
      </c>
      <c r="G1651" s="2">
        <v>1000</v>
      </c>
      <c r="H1651" s="2" t="str">
        <f t="shared" si="50"/>
        <v/>
      </c>
      <c r="J1651" s="2">
        <f t="shared" si="51"/>
        <v>1000</v>
      </c>
      <c r="K1651" s="2">
        <v>1000</v>
      </c>
      <c r="L1651" s="2">
        <v>1000</v>
      </c>
      <c r="M1651" s="2">
        <v>1000</v>
      </c>
      <c r="N1651" s="2">
        <v>1000</v>
      </c>
      <c r="O1651" s="2">
        <v>1000</v>
      </c>
      <c r="P1651" s="2" t="s">
        <v>1334</v>
      </c>
      <c r="Q1651" s="2" t="s">
        <v>1219</v>
      </c>
      <c r="R1651" s="2" t="s">
        <v>278</v>
      </c>
    </row>
    <row r="1652" spans="1:18">
      <c r="A1652" s="2" t="s">
        <v>1323</v>
      </c>
      <c r="B1652" s="2" t="s">
        <v>42</v>
      </c>
      <c r="C1652" s="2" t="s">
        <v>312</v>
      </c>
      <c r="D1652" s="2">
        <v>23433.63</v>
      </c>
      <c r="E1652" s="2">
        <v>30150</v>
      </c>
      <c r="F1652" s="2">
        <v>23992.87</v>
      </c>
      <c r="G1652" s="2">
        <v>33200</v>
      </c>
      <c r="H1652" s="2" t="str">
        <f t="shared" si="50"/>
        <v>W</v>
      </c>
      <c r="J1652" s="2">
        <f t="shared" si="51"/>
        <v>33200</v>
      </c>
      <c r="K1652" s="2">
        <v>33200</v>
      </c>
      <c r="L1652" s="2">
        <v>33200</v>
      </c>
      <c r="M1652" s="2">
        <v>33200</v>
      </c>
      <c r="N1652" s="2">
        <v>33200</v>
      </c>
      <c r="O1652" s="2">
        <v>33200</v>
      </c>
      <c r="P1652" s="2" t="s">
        <v>1335</v>
      </c>
      <c r="Q1652" s="2" t="s">
        <v>1219</v>
      </c>
      <c r="R1652" s="2" t="s">
        <v>278</v>
      </c>
    </row>
    <row r="1653" spans="1:18">
      <c r="A1653" s="2" t="s">
        <v>1323</v>
      </c>
      <c r="B1653" s="2" t="s">
        <v>42</v>
      </c>
      <c r="C1653" s="2" t="s">
        <v>205</v>
      </c>
      <c r="D1653" s="2">
        <v>37027.5</v>
      </c>
      <c r="E1653" s="2">
        <v>7000</v>
      </c>
      <c r="F1653" s="2">
        <v>40727.32</v>
      </c>
      <c r="G1653" s="2">
        <v>7000</v>
      </c>
      <c r="H1653" s="2" t="str">
        <f t="shared" si="50"/>
        <v>W</v>
      </c>
      <c r="J1653" s="2">
        <f t="shared" si="51"/>
        <v>7000</v>
      </c>
      <c r="K1653" s="2">
        <v>7000</v>
      </c>
      <c r="L1653" s="2">
        <v>7000</v>
      </c>
      <c r="M1653" s="2">
        <v>7000</v>
      </c>
      <c r="N1653" s="2">
        <v>7000</v>
      </c>
      <c r="O1653" s="2">
        <v>7000</v>
      </c>
      <c r="P1653" s="2" t="s">
        <v>1336</v>
      </c>
      <c r="Q1653" s="2" t="s">
        <v>1219</v>
      </c>
      <c r="R1653" s="2" t="s">
        <v>278</v>
      </c>
    </row>
    <row r="1654" spans="1:18">
      <c r="A1654" s="2" t="s">
        <v>1323</v>
      </c>
      <c r="B1654" s="2" t="s">
        <v>42</v>
      </c>
      <c r="C1654" s="2" t="s">
        <v>208</v>
      </c>
      <c r="D1654" s="2">
        <v>17.5</v>
      </c>
      <c r="H1654" s="2" t="str">
        <f t="shared" si="50"/>
        <v/>
      </c>
      <c r="J1654" s="2">
        <f t="shared" si="51"/>
        <v>0</v>
      </c>
      <c r="P1654" s="2" t="s">
        <v>1337</v>
      </c>
      <c r="Q1654" s="2" t="s">
        <v>1219</v>
      </c>
      <c r="R1654" s="2" t="s">
        <v>278</v>
      </c>
    </row>
    <row r="1655" spans="1:18">
      <c r="A1655" s="2" t="s">
        <v>1323</v>
      </c>
      <c r="B1655" s="2" t="s">
        <v>42</v>
      </c>
      <c r="C1655" s="2" t="s">
        <v>128</v>
      </c>
      <c r="D1655" s="2">
        <v>88660.89</v>
      </c>
      <c r="E1655" s="2">
        <v>137100</v>
      </c>
      <c r="F1655" s="2">
        <v>98960.98</v>
      </c>
      <c r="G1655" s="2">
        <v>201100</v>
      </c>
      <c r="H1655" s="2" t="str">
        <f t="shared" si="50"/>
        <v>W</v>
      </c>
      <c r="J1655" s="2">
        <f t="shared" si="51"/>
        <v>201100</v>
      </c>
      <c r="K1655" s="2">
        <v>201100</v>
      </c>
      <c r="L1655" s="2">
        <v>201100</v>
      </c>
      <c r="M1655" s="2">
        <v>201100</v>
      </c>
      <c r="N1655" s="2">
        <v>201100</v>
      </c>
      <c r="O1655" s="2">
        <v>201100</v>
      </c>
      <c r="P1655" s="2" t="s">
        <v>1338</v>
      </c>
      <c r="Q1655" s="2" t="s">
        <v>1219</v>
      </c>
      <c r="R1655" s="2" t="s">
        <v>278</v>
      </c>
    </row>
    <row r="1656" spans="1:18">
      <c r="A1656" s="2" t="s">
        <v>1323</v>
      </c>
      <c r="B1656" s="2" t="s">
        <v>42</v>
      </c>
      <c r="C1656" s="2" t="s">
        <v>134</v>
      </c>
      <c r="E1656" s="2">
        <v>27000</v>
      </c>
      <c r="F1656" s="2">
        <v>15500</v>
      </c>
      <c r="G1656" s="2">
        <v>11000</v>
      </c>
      <c r="H1656" s="2" t="str">
        <f t="shared" si="50"/>
        <v>W</v>
      </c>
      <c r="J1656" s="2">
        <f t="shared" si="51"/>
        <v>11000</v>
      </c>
      <c r="P1656" s="2" t="s">
        <v>1339</v>
      </c>
      <c r="Q1656" s="2" t="s">
        <v>1219</v>
      </c>
      <c r="R1656" s="2" t="s">
        <v>278</v>
      </c>
    </row>
    <row r="1657" spans="1:18">
      <c r="A1657" s="2" t="s">
        <v>1323</v>
      </c>
      <c r="B1657" s="2" t="s">
        <v>42</v>
      </c>
      <c r="C1657" s="2" t="s">
        <v>216</v>
      </c>
      <c r="D1657" s="2">
        <v>681.1</v>
      </c>
      <c r="E1657" s="2">
        <v>690</v>
      </c>
      <c r="F1657" s="2">
        <v>732.13</v>
      </c>
      <c r="G1657" s="2">
        <v>750</v>
      </c>
      <c r="H1657" s="2" t="str">
        <f t="shared" si="50"/>
        <v/>
      </c>
      <c r="J1657" s="2">
        <f t="shared" si="51"/>
        <v>750</v>
      </c>
      <c r="K1657" s="2">
        <v>750</v>
      </c>
      <c r="L1657" s="2">
        <v>750</v>
      </c>
      <c r="M1657" s="2">
        <v>750</v>
      </c>
      <c r="N1657" s="2">
        <v>750</v>
      </c>
      <c r="O1657" s="2">
        <v>750</v>
      </c>
      <c r="P1657" s="2" t="s">
        <v>1340</v>
      </c>
      <c r="Q1657" s="2" t="s">
        <v>1219</v>
      </c>
      <c r="R1657" s="2" t="s">
        <v>278</v>
      </c>
    </row>
    <row r="1658" spans="1:18">
      <c r="A1658" s="2" t="s">
        <v>1323</v>
      </c>
      <c r="B1658" s="2" t="s">
        <v>42</v>
      </c>
      <c r="C1658" s="2" t="s">
        <v>149</v>
      </c>
      <c r="D1658" s="2">
        <v>7188.87</v>
      </c>
      <c r="E1658" s="2">
        <v>8425</v>
      </c>
      <c r="F1658" s="2">
        <v>7289.16</v>
      </c>
      <c r="G1658" s="2">
        <v>9400</v>
      </c>
      <c r="H1658" s="2" t="str">
        <f t="shared" si="50"/>
        <v>W</v>
      </c>
      <c r="J1658" s="2">
        <f t="shared" si="51"/>
        <v>9400</v>
      </c>
      <c r="K1658" s="2">
        <v>9400</v>
      </c>
      <c r="L1658" s="2">
        <v>9400</v>
      </c>
      <c r="M1658" s="2">
        <v>9400</v>
      </c>
      <c r="N1658" s="2">
        <v>9400</v>
      </c>
      <c r="O1658" s="2">
        <v>9400</v>
      </c>
      <c r="P1658" s="2" t="s">
        <v>1341</v>
      </c>
      <c r="Q1658" s="2" t="s">
        <v>1219</v>
      </c>
      <c r="R1658" s="2" t="s">
        <v>278</v>
      </c>
    </row>
    <row r="1659" spans="1:18">
      <c r="A1659" s="2" t="s">
        <v>1323</v>
      </c>
      <c r="B1659" s="2" t="s">
        <v>60</v>
      </c>
      <c r="C1659" s="2" t="s">
        <v>87</v>
      </c>
      <c r="D1659" s="2">
        <v>3046</v>
      </c>
      <c r="E1659" s="2">
        <v>3047</v>
      </c>
      <c r="F1659" s="2">
        <v>3047</v>
      </c>
      <c r="G1659" s="2">
        <v>3047</v>
      </c>
      <c r="H1659" s="2" t="str">
        <f t="shared" si="50"/>
        <v/>
      </c>
      <c r="J1659" s="2">
        <f t="shared" si="51"/>
        <v>3047</v>
      </c>
      <c r="K1659" s="2">
        <v>3046</v>
      </c>
      <c r="L1659" s="2">
        <v>3047</v>
      </c>
      <c r="M1659" s="2">
        <v>3048</v>
      </c>
      <c r="N1659" s="2">
        <v>3047</v>
      </c>
      <c r="O1659" s="2">
        <v>2943</v>
      </c>
      <c r="P1659" s="2" t="s">
        <v>1342</v>
      </c>
      <c r="Q1659" s="2" t="s">
        <v>1219</v>
      </c>
      <c r="R1659" s="2" t="s">
        <v>278</v>
      </c>
    </row>
    <row r="1660" spans="1:18">
      <c r="A1660" s="2" t="s">
        <v>1323</v>
      </c>
      <c r="B1660" s="2" t="s">
        <v>63</v>
      </c>
      <c r="C1660" s="2" t="s">
        <v>407</v>
      </c>
      <c r="F1660" s="2">
        <v>7515</v>
      </c>
      <c r="H1660" s="2" t="str">
        <f t="shared" si="50"/>
        <v/>
      </c>
      <c r="J1660" s="2">
        <f t="shared" si="51"/>
        <v>0</v>
      </c>
      <c r="Q1660" s="2" t="s">
        <v>1219</v>
      </c>
      <c r="R1660" s="2" t="s">
        <v>278</v>
      </c>
    </row>
    <row r="1661" spans="1:18">
      <c r="A1661" s="2" t="s">
        <v>1323</v>
      </c>
      <c r="B1661" s="2" t="s">
        <v>341</v>
      </c>
      <c r="C1661" s="2" t="s">
        <v>524</v>
      </c>
      <c r="D1661" s="2">
        <v>1229.58</v>
      </c>
      <c r="E1661" s="2">
        <v>1230</v>
      </c>
      <c r="F1661" s="2">
        <v>1229.58</v>
      </c>
      <c r="G1661" s="2">
        <v>1230</v>
      </c>
      <c r="H1661" s="2" t="str">
        <f t="shared" si="50"/>
        <v/>
      </c>
      <c r="J1661" s="2">
        <f t="shared" si="51"/>
        <v>1230</v>
      </c>
      <c r="K1661" s="2">
        <v>1230</v>
      </c>
      <c r="L1661" s="2">
        <v>1230</v>
      </c>
      <c r="M1661" s="2">
        <v>1230</v>
      </c>
      <c r="N1661" s="2">
        <v>1230</v>
      </c>
      <c r="O1661" s="2">
        <v>1230</v>
      </c>
      <c r="P1661" s="2" t="s">
        <v>1343</v>
      </c>
      <c r="Q1661" s="2" t="s">
        <v>1219</v>
      </c>
      <c r="R1661" s="2" t="s">
        <v>278</v>
      </c>
    </row>
    <row r="1662" spans="1:18">
      <c r="A1662" s="2" t="s">
        <v>1323</v>
      </c>
      <c r="B1662" s="2" t="s">
        <v>101</v>
      </c>
      <c r="C1662" s="2" t="s">
        <v>102</v>
      </c>
      <c r="D1662" s="2">
        <v>1009.41</v>
      </c>
      <c r="F1662" s="2">
        <v>2116.79</v>
      </c>
      <c r="H1662" s="2" t="str">
        <f t="shared" si="50"/>
        <v/>
      </c>
      <c r="J1662" s="2">
        <f t="shared" si="51"/>
        <v>0</v>
      </c>
      <c r="P1662" s="2" t="s">
        <v>1344</v>
      </c>
      <c r="Q1662" s="2" t="s">
        <v>1219</v>
      </c>
      <c r="R1662" s="2" t="s">
        <v>278</v>
      </c>
    </row>
    <row r="1663" spans="1:18">
      <c r="A1663" s="2" t="s">
        <v>1323</v>
      </c>
      <c r="B1663" s="2" t="s">
        <v>90</v>
      </c>
      <c r="C1663" s="2" t="s">
        <v>378</v>
      </c>
      <c r="D1663" s="2">
        <v>6051.94</v>
      </c>
      <c r="E1663" s="2">
        <v>1688</v>
      </c>
      <c r="G1663" s="2">
        <v>6052</v>
      </c>
      <c r="H1663" s="2" t="str">
        <f t="shared" si="50"/>
        <v/>
      </c>
      <c r="J1663" s="2">
        <f t="shared" si="51"/>
        <v>6052</v>
      </c>
      <c r="K1663" s="2">
        <v>6052</v>
      </c>
      <c r="L1663" s="2">
        <v>6052</v>
      </c>
      <c r="M1663" s="2">
        <v>6052</v>
      </c>
      <c r="N1663" s="2">
        <v>6052</v>
      </c>
      <c r="O1663" s="2">
        <v>6052</v>
      </c>
      <c r="Q1663" s="2" t="s">
        <v>1219</v>
      </c>
      <c r="R1663" s="2" t="s">
        <v>278</v>
      </c>
    </row>
    <row r="1664" spans="1:18">
      <c r="A1664" s="2" t="s">
        <v>1345</v>
      </c>
      <c r="B1664" s="2" t="s">
        <v>42</v>
      </c>
      <c r="C1664" s="2" t="s">
        <v>728</v>
      </c>
      <c r="E1664" s="2">
        <v>10000</v>
      </c>
      <c r="G1664" s="2">
        <v>10000</v>
      </c>
      <c r="H1664" s="2" t="str">
        <f t="shared" si="50"/>
        <v/>
      </c>
      <c r="J1664" s="2">
        <f t="shared" si="51"/>
        <v>10000</v>
      </c>
      <c r="P1664" s="2" t="s">
        <v>1346</v>
      </c>
      <c r="Q1664" s="2" t="s">
        <v>1347</v>
      </c>
      <c r="R1664" s="2" t="s">
        <v>278</v>
      </c>
    </row>
    <row r="1665" spans="1:18">
      <c r="A1665" s="2" t="s">
        <v>1345</v>
      </c>
      <c r="B1665" s="2" t="s">
        <v>42</v>
      </c>
      <c r="C1665" s="2" t="s">
        <v>208</v>
      </c>
      <c r="D1665" s="2">
        <v>336.13</v>
      </c>
      <c r="E1665" s="2">
        <v>500</v>
      </c>
      <c r="F1665" s="2">
        <v>469.81</v>
      </c>
      <c r="G1665" s="2">
        <v>500</v>
      </c>
      <c r="H1665" s="2" t="str">
        <f t="shared" si="50"/>
        <v/>
      </c>
      <c r="J1665" s="2">
        <f t="shared" si="51"/>
        <v>500</v>
      </c>
      <c r="K1665" s="2">
        <v>500</v>
      </c>
      <c r="L1665" s="2">
        <v>500</v>
      </c>
      <c r="M1665" s="2">
        <v>500</v>
      </c>
      <c r="N1665" s="2">
        <v>500</v>
      </c>
      <c r="O1665" s="2">
        <v>500</v>
      </c>
      <c r="P1665" s="2" t="s">
        <v>1348</v>
      </c>
      <c r="Q1665" s="2" t="s">
        <v>1347</v>
      </c>
      <c r="R1665" s="2" t="s">
        <v>278</v>
      </c>
    </row>
    <row r="1666" spans="1:18">
      <c r="A1666" s="2" t="s">
        <v>1345</v>
      </c>
      <c r="B1666" s="2" t="s">
        <v>42</v>
      </c>
      <c r="C1666" s="2" t="s">
        <v>144</v>
      </c>
      <c r="D1666" s="2">
        <v>624.87</v>
      </c>
      <c r="E1666" s="2">
        <v>700</v>
      </c>
      <c r="F1666" s="2">
        <v>588.66</v>
      </c>
      <c r="G1666" s="2">
        <v>700</v>
      </c>
      <c r="H1666" s="2" t="str">
        <f t="shared" si="50"/>
        <v/>
      </c>
      <c r="J1666" s="2">
        <f t="shared" si="51"/>
        <v>700</v>
      </c>
      <c r="K1666" s="2">
        <v>700</v>
      </c>
      <c r="L1666" s="2">
        <v>700</v>
      </c>
      <c r="M1666" s="2">
        <v>700</v>
      </c>
      <c r="N1666" s="2">
        <v>700</v>
      </c>
      <c r="O1666" s="2">
        <v>700</v>
      </c>
      <c r="P1666" s="2" t="s">
        <v>1349</v>
      </c>
      <c r="Q1666" s="2" t="s">
        <v>1347</v>
      </c>
      <c r="R1666" s="2" t="s">
        <v>278</v>
      </c>
    </row>
    <row r="1667" spans="1:18">
      <c r="A1667" s="2" t="s">
        <v>1345</v>
      </c>
      <c r="B1667" s="2" t="s">
        <v>42</v>
      </c>
      <c r="C1667" s="2" t="s">
        <v>149</v>
      </c>
      <c r="D1667" s="2">
        <v>983</v>
      </c>
      <c r="E1667" s="2">
        <v>1700</v>
      </c>
      <c r="F1667" s="2">
        <v>981.2</v>
      </c>
      <c r="G1667" s="2">
        <v>1700</v>
      </c>
      <c r="H1667" s="2" t="str">
        <f t="shared" ref="H1667:H1730" si="52">IF(ABS(G1667)&gt;5000,
      IF(ABS(F1667)&lt;&gt;0,
          IF(ABS((F1667-G1667)/G1667*100)&gt;10,"W",""),""),"")</f>
        <v/>
      </c>
      <c r="J1667" s="2">
        <f t="shared" ref="J1667:J1730" si="53">G1667+I1667</f>
        <v>1700</v>
      </c>
      <c r="K1667" s="2">
        <v>1700</v>
      </c>
      <c r="L1667" s="2">
        <v>1700</v>
      </c>
      <c r="M1667" s="2">
        <v>1700</v>
      </c>
      <c r="N1667" s="2">
        <v>1700</v>
      </c>
      <c r="O1667" s="2">
        <v>1700</v>
      </c>
      <c r="P1667" s="2" t="s">
        <v>1350</v>
      </c>
      <c r="Q1667" s="2" t="s">
        <v>1347</v>
      </c>
      <c r="R1667" s="2" t="s">
        <v>278</v>
      </c>
    </row>
    <row r="1668" spans="1:18">
      <c r="A1668" s="2" t="s">
        <v>1351</v>
      </c>
      <c r="B1668" s="2" t="s">
        <v>18</v>
      </c>
      <c r="C1668" s="2" t="s">
        <v>27</v>
      </c>
      <c r="D1668" s="2">
        <v>546.58000000000004</v>
      </c>
      <c r="E1668" s="2">
        <v>1092</v>
      </c>
      <c r="F1668" s="2">
        <v>1742.9</v>
      </c>
      <c r="G1668" s="2">
        <v>2256</v>
      </c>
      <c r="H1668" s="2" t="str">
        <f t="shared" si="52"/>
        <v/>
      </c>
      <c r="J1668" s="2">
        <f t="shared" si="53"/>
        <v>2256</v>
      </c>
      <c r="K1668" s="2">
        <v>2256</v>
      </c>
      <c r="L1668" s="2">
        <v>2256</v>
      </c>
      <c r="M1668" s="2">
        <v>2256</v>
      </c>
      <c r="N1668" s="2">
        <v>2256</v>
      </c>
      <c r="O1668" s="2">
        <v>2256</v>
      </c>
      <c r="P1668" s="2" t="s">
        <v>20</v>
      </c>
      <c r="Q1668" s="2" t="s">
        <v>1352</v>
      </c>
      <c r="R1668" s="2" t="s">
        <v>366</v>
      </c>
    </row>
    <row r="1669" spans="1:18">
      <c r="A1669" s="2" t="s">
        <v>1351</v>
      </c>
      <c r="B1669" s="2" t="s">
        <v>18</v>
      </c>
      <c r="C1669" s="2" t="s">
        <v>29</v>
      </c>
      <c r="D1669" s="2">
        <v>132.57</v>
      </c>
      <c r="H1669" s="2" t="str">
        <f t="shared" si="52"/>
        <v/>
      </c>
      <c r="J1669" s="2">
        <f t="shared" si="53"/>
        <v>0</v>
      </c>
      <c r="P1669" s="2" t="s">
        <v>20</v>
      </c>
      <c r="Q1669" s="2" t="s">
        <v>1352</v>
      </c>
      <c r="R1669" s="2" t="s">
        <v>366</v>
      </c>
    </row>
    <row r="1670" spans="1:18">
      <c r="A1670" s="2" t="s">
        <v>1351</v>
      </c>
      <c r="B1670" s="2" t="s">
        <v>42</v>
      </c>
      <c r="C1670" s="2" t="s">
        <v>355</v>
      </c>
      <c r="E1670" s="2">
        <v>2500</v>
      </c>
      <c r="G1670" s="2">
        <v>2500</v>
      </c>
      <c r="H1670" s="2" t="str">
        <f t="shared" si="52"/>
        <v/>
      </c>
      <c r="J1670" s="2">
        <f t="shared" si="53"/>
        <v>2500</v>
      </c>
      <c r="K1670" s="2">
        <v>2500</v>
      </c>
      <c r="L1670" s="2">
        <v>2500</v>
      </c>
      <c r="M1670" s="2">
        <v>2500</v>
      </c>
      <c r="N1670" s="2">
        <v>2500</v>
      </c>
      <c r="O1670" s="2">
        <v>2500</v>
      </c>
      <c r="P1670" s="2" t="s">
        <v>1353</v>
      </c>
      <c r="Q1670" s="2" t="s">
        <v>1352</v>
      </c>
      <c r="R1670" s="2" t="s">
        <v>366</v>
      </c>
    </row>
    <row r="1671" spans="1:18">
      <c r="A1671" s="2" t="s">
        <v>1351</v>
      </c>
      <c r="B1671" s="2" t="s">
        <v>42</v>
      </c>
      <c r="C1671" s="2" t="s">
        <v>149</v>
      </c>
      <c r="D1671" s="2">
        <v>7603.5</v>
      </c>
      <c r="E1671" s="2">
        <v>7900</v>
      </c>
      <c r="F1671" s="2">
        <v>8185.25</v>
      </c>
      <c r="G1671" s="2">
        <v>8700</v>
      </c>
      <c r="H1671" s="2" t="str">
        <f t="shared" si="52"/>
        <v/>
      </c>
      <c r="J1671" s="2">
        <f t="shared" si="53"/>
        <v>8700</v>
      </c>
      <c r="K1671" s="2">
        <v>8700</v>
      </c>
      <c r="L1671" s="2">
        <v>8700</v>
      </c>
      <c r="M1671" s="2">
        <v>8700</v>
      </c>
      <c r="N1671" s="2">
        <v>8700</v>
      </c>
      <c r="O1671" s="2">
        <v>8700</v>
      </c>
      <c r="P1671" s="2" t="s">
        <v>1354</v>
      </c>
      <c r="Q1671" s="2" t="s">
        <v>1352</v>
      </c>
      <c r="R1671" s="2" t="s">
        <v>366</v>
      </c>
    </row>
    <row r="1672" spans="1:18">
      <c r="A1672" s="2" t="s">
        <v>1351</v>
      </c>
      <c r="B1672" s="2" t="s">
        <v>90</v>
      </c>
      <c r="C1672" s="2" t="s">
        <v>378</v>
      </c>
      <c r="D1672" s="2">
        <v>802.07</v>
      </c>
      <c r="G1672" s="2">
        <v>802</v>
      </c>
      <c r="H1672" s="2" t="str">
        <f t="shared" si="52"/>
        <v/>
      </c>
      <c r="J1672" s="2">
        <f t="shared" si="53"/>
        <v>802</v>
      </c>
      <c r="K1672" s="2">
        <v>802</v>
      </c>
      <c r="L1672" s="2">
        <v>802</v>
      </c>
      <c r="M1672" s="2">
        <v>802</v>
      </c>
      <c r="N1672" s="2">
        <v>802</v>
      </c>
      <c r="O1672" s="2">
        <v>802</v>
      </c>
      <c r="Q1672" s="2" t="s">
        <v>1352</v>
      </c>
      <c r="R1672" s="2" t="s">
        <v>366</v>
      </c>
    </row>
    <row r="1673" spans="1:18">
      <c r="A1673" s="2" t="s">
        <v>1355</v>
      </c>
      <c r="B1673" s="2" t="s">
        <v>10</v>
      </c>
      <c r="C1673" s="2" t="s">
        <v>114</v>
      </c>
      <c r="D1673" s="2">
        <v>-220</v>
      </c>
      <c r="H1673" s="2" t="str">
        <f t="shared" si="52"/>
        <v/>
      </c>
      <c r="J1673" s="2">
        <f t="shared" si="53"/>
        <v>0</v>
      </c>
      <c r="P1673" s="2" t="s">
        <v>1356</v>
      </c>
      <c r="Q1673" s="2" t="s">
        <v>1352</v>
      </c>
      <c r="R1673" s="2" t="s">
        <v>278</v>
      </c>
    </row>
    <row r="1674" spans="1:18">
      <c r="A1674" s="2" t="s">
        <v>1355</v>
      </c>
      <c r="B1674" s="2" t="s">
        <v>69</v>
      </c>
      <c r="C1674" s="2" t="s">
        <v>70</v>
      </c>
      <c r="D1674" s="2">
        <v>-5218</v>
      </c>
      <c r="E1674" s="2">
        <v>-5218</v>
      </c>
      <c r="F1674" s="2">
        <v>-5218</v>
      </c>
      <c r="G1674" s="2">
        <v>-5217</v>
      </c>
      <c r="H1674" s="2" t="str">
        <f t="shared" si="52"/>
        <v/>
      </c>
      <c r="J1674" s="2">
        <f t="shared" si="53"/>
        <v>-5217</v>
      </c>
      <c r="K1674" s="2">
        <v>-5218</v>
      </c>
      <c r="L1674" s="2">
        <v>-5218</v>
      </c>
      <c r="M1674" s="2">
        <v>-5218</v>
      </c>
      <c r="N1674" s="2">
        <v>-2174</v>
      </c>
      <c r="Q1674" s="2" t="s">
        <v>1352</v>
      </c>
      <c r="R1674" s="2" t="s">
        <v>278</v>
      </c>
    </row>
    <row r="1675" spans="1:18">
      <c r="A1675" s="2" t="s">
        <v>1355</v>
      </c>
      <c r="B1675" s="2" t="s">
        <v>69</v>
      </c>
      <c r="C1675" s="2" t="s">
        <v>181</v>
      </c>
      <c r="D1675" s="2">
        <v>-2198</v>
      </c>
      <c r="E1675" s="2">
        <v>-2197</v>
      </c>
      <c r="F1675" s="2">
        <v>-2197</v>
      </c>
      <c r="G1675" s="2">
        <v>-2198</v>
      </c>
      <c r="H1675" s="2" t="str">
        <f t="shared" si="52"/>
        <v/>
      </c>
      <c r="J1675" s="2">
        <f t="shared" si="53"/>
        <v>-2198</v>
      </c>
      <c r="K1675" s="2">
        <v>-2197</v>
      </c>
      <c r="L1675" s="2">
        <v>-2198</v>
      </c>
      <c r="M1675" s="2">
        <v>-2197</v>
      </c>
      <c r="N1675" s="2">
        <v>-2198</v>
      </c>
      <c r="O1675" s="2">
        <v>-2197</v>
      </c>
      <c r="P1675" s="2" t="s">
        <v>1357</v>
      </c>
      <c r="Q1675" s="2" t="s">
        <v>1352</v>
      </c>
      <c r="R1675" s="2" t="s">
        <v>278</v>
      </c>
    </row>
    <row r="1676" spans="1:18">
      <c r="A1676" s="2" t="s">
        <v>1355</v>
      </c>
      <c r="B1676" s="2" t="s">
        <v>15</v>
      </c>
      <c r="C1676" s="2" t="s">
        <v>72</v>
      </c>
      <c r="D1676" s="2">
        <v>-8196</v>
      </c>
      <c r="E1676" s="2">
        <v>-8900</v>
      </c>
      <c r="F1676" s="2">
        <v>-6085</v>
      </c>
      <c r="G1676" s="2">
        <v>-8600</v>
      </c>
      <c r="H1676" s="2" t="str">
        <f t="shared" si="52"/>
        <v>W</v>
      </c>
      <c r="J1676" s="2">
        <f t="shared" si="53"/>
        <v>-8600</v>
      </c>
      <c r="K1676" s="2">
        <v>-9000</v>
      </c>
      <c r="L1676" s="2">
        <v>-9450</v>
      </c>
      <c r="M1676" s="2">
        <v>-9900</v>
      </c>
      <c r="N1676" s="2">
        <v>-10400</v>
      </c>
      <c r="O1676" s="2">
        <v>-10900</v>
      </c>
      <c r="P1676" s="2" t="s">
        <v>1358</v>
      </c>
      <c r="Q1676" s="2" t="s">
        <v>1352</v>
      </c>
      <c r="R1676" s="2" t="s">
        <v>278</v>
      </c>
    </row>
    <row r="1677" spans="1:18">
      <c r="A1677" s="2" t="s">
        <v>1355</v>
      </c>
      <c r="B1677" s="2" t="s">
        <v>18</v>
      </c>
      <c r="C1677" s="2" t="s">
        <v>19</v>
      </c>
      <c r="D1677" s="2">
        <v>3019.85</v>
      </c>
      <c r="E1677" s="2">
        <v>3161</v>
      </c>
      <c r="F1677" s="2">
        <v>3110.24</v>
      </c>
      <c r="G1677" s="2">
        <v>3280</v>
      </c>
      <c r="H1677" s="2" t="str">
        <f t="shared" si="52"/>
        <v/>
      </c>
      <c r="J1677" s="2">
        <f t="shared" si="53"/>
        <v>3280</v>
      </c>
      <c r="K1677" s="2">
        <v>3280</v>
      </c>
      <c r="L1677" s="2">
        <v>3280</v>
      </c>
      <c r="M1677" s="2">
        <v>3280</v>
      </c>
      <c r="N1677" s="2">
        <v>3280</v>
      </c>
      <c r="O1677" s="2">
        <v>3280</v>
      </c>
      <c r="P1677" s="2" t="s">
        <v>20</v>
      </c>
      <c r="Q1677" s="2" t="s">
        <v>1352</v>
      </c>
      <c r="R1677" s="2" t="s">
        <v>278</v>
      </c>
    </row>
    <row r="1678" spans="1:18">
      <c r="A1678" s="2" t="s">
        <v>1355</v>
      </c>
      <c r="B1678" s="2" t="s">
        <v>18</v>
      </c>
      <c r="C1678" s="2" t="s">
        <v>21</v>
      </c>
      <c r="D1678" s="2">
        <v>13.17</v>
      </c>
      <c r="E1678" s="2">
        <v>20</v>
      </c>
      <c r="F1678" s="2">
        <v>14.65</v>
      </c>
      <c r="G1678" s="2">
        <v>20</v>
      </c>
      <c r="H1678" s="2" t="str">
        <f t="shared" si="52"/>
        <v/>
      </c>
      <c r="J1678" s="2">
        <f t="shared" si="53"/>
        <v>20</v>
      </c>
      <c r="K1678" s="2">
        <v>20</v>
      </c>
      <c r="L1678" s="2">
        <v>20</v>
      </c>
      <c r="M1678" s="2">
        <v>20</v>
      </c>
      <c r="N1678" s="2">
        <v>20</v>
      </c>
      <c r="O1678" s="2">
        <v>20</v>
      </c>
      <c r="P1678" s="2" t="s">
        <v>22</v>
      </c>
      <c r="Q1678" s="2" t="s">
        <v>1352</v>
      </c>
      <c r="R1678" s="2" t="s">
        <v>278</v>
      </c>
    </row>
    <row r="1679" spans="1:18">
      <c r="A1679" s="2" t="s">
        <v>1355</v>
      </c>
      <c r="B1679" s="2" t="s">
        <v>18</v>
      </c>
      <c r="C1679" s="2" t="s">
        <v>23</v>
      </c>
      <c r="D1679" s="2">
        <v>105.47</v>
      </c>
      <c r="H1679" s="2" t="str">
        <f t="shared" si="52"/>
        <v/>
      </c>
      <c r="J1679" s="2">
        <f t="shared" si="53"/>
        <v>0</v>
      </c>
      <c r="P1679" s="2" t="s">
        <v>24</v>
      </c>
      <c r="Q1679" s="2" t="s">
        <v>1352</v>
      </c>
      <c r="R1679" s="2" t="s">
        <v>278</v>
      </c>
    </row>
    <row r="1680" spans="1:18">
      <c r="A1680" s="2" t="s">
        <v>1355</v>
      </c>
      <c r="B1680" s="2" t="s">
        <v>18</v>
      </c>
      <c r="C1680" s="2" t="s">
        <v>27</v>
      </c>
      <c r="D1680" s="2">
        <v>546.58000000000004</v>
      </c>
      <c r="E1680" s="2">
        <v>1092</v>
      </c>
      <c r="F1680" s="2">
        <v>1158.5999999999999</v>
      </c>
      <c r="G1680" s="2">
        <v>1128</v>
      </c>
      <c r="H1680" s="2" t="str">
        <f t="shared" si="52"/>
        <v/>
      </c>
      <c r="J1680" s="2">
        <f t="shared" si="53"/>
        <v>1128</v>
      </c>
      <c r="K1680" s="2">
        <v>1128</v>
      </c>
      <c r="L1680" s="2">
        <v>1128</v>
      </c>
      <c r="M1680" s="2">
        <v>1128</v>
      </c>
      <c r="N1680" s="2">
        <v>1128</v>
      </c>
      <c r="O1680" s="2">
        <v>1128</v>
      </c>
      <c r="P1680" s="2" t="s">
        <v>20</v>
      </c>
      <c r="Q1680" s="2" t="s">
        <v>1352</v>
      </c>
      <c r="R1680" s="2" t="s">
        <v>278</v>
      </c>
    </row>
    <row r="1681" spans="1:18">
      <c r="A1681" s="2" t="s">
        <v>1355</v>
      </c>
      <c r="B1681" s="2" t="s">
        <v>18</v>
      </c>
      <c r="C1681" s="2" t="s">
        <v>29</v>
      </c>
      <c r="D1681" s="2">
        <v>132.57</v>
      </c>
      <c r="H1681" s="2" t="str">
        <f t="shared" si="52"/>
        <v/>
      </c>
      <c r="J1681" s="2">
        <f t="shared" si="53"/>
        <v>0</v>
      </c>
      <c r="P1681" s="2" t="s">
        <v>24</v>
      </c>
      <c r="Q1681" s="2" t="s">
        <v>1352</v>
      </c>
      <c r="R1681" s="2" t="s">
        <v>278</v>
      </c>
    </row>
    <row r="1682" spans="1:18">
      <c r="A1682" s="2" t="s">
        <v>1355</v>
      </c>
      <c r="B1682" s="2" t="s">
        <v>18</v>
      </c>
      <c r="C1682" s="2" t="s">
        <v>31</v>
      </c>
      <c r="D1682" s="2">
        <v>595.22</v>
      </c>
      <c r="E1682" s="2">
        <v>659</v>
      </c>
      <c r="F1682" s="2">
        <v>660.57</v>
      </c>
      <c r="G1682" s="2">
        <v>723</v>
      </c>
      <c r="H1682" s="2" t="str">
        <f t="shared" si="52"/>
        <v/>
      </c>
      <c r="J1682" s="2">
        <f t="shared" si="53"/>
        <v>723</v>
      </c>
      <c r="K1682" s="2">
        <v>723</v>
      </c>
      <c r="L1682" s="2">
        <v>723</v>
      </c>
      <c r="M1682" s="2">
        <v>723</v>
      </c>
      <c r="N1682" s="2">
        <v>723</v>
      </c>
      <c r="O1682" s="2">
        <v>723</v>
      </c>
      <c r="P1682" s="2" t="s">
        <v>20</v>
      </c>
      <c r="Q1682" s="2" t="s">
        <v>1352</v>
      </c>
      <c r="R1682" s="2" t="s">
        <v>278</v>
      </c>
    </row>
    <row r="1683" spans="1:18">
      <c r="A1683" s="2" t="s">
        <v>1355</v>
      </c>
      <c r="B1683" s="2" t="s">
        <v>36</v>
      </c>
      <c r="C1683" s="2" t="s">
        <v>41</v>
      </c>
      <c r="D1683" s="2">
        <v>259.10000000000002</v>
      </c>
      <c r="E1683" s="2">
        <v>255</v>
      </c>
      <c r="F1683" s="2">
        <v>249.98</v>
      </c>
      <c r="G1683" s="2">
        <v>268</v>
      </c>
      <c r="H1683" s="2" t="str">
        <f t="shared" si="52"/>
        <v/>
      </c>
      <c r="J1683" s="2">
        <f t="shared" si="53"/>
        <v>268</v>
      </c>
      <c r="K1683" s="2">
        <v>268</v>
      </c>
      <c r="L1683" s="2">
        <v>268</v>
      </c>
      <c r="M1683" s="2">
        <v>268</v>
      </c>
      <c r="N1683" s="2">
        <v>268</v>
      </c>
      <c r="O1683" s="2">
        <v>268</v>
      </c>
      <c r="P1683" s="2" t="s">
        <v>20</v>
      </c>
      <c r="Q1683" s="2" t="s">
        <v>1352</v>
      </c>
      <c r="R1683" s="2" t="s">
        <v>278</v>
      </c>
    </row>
    <row r="1684" spans="1:18">
      <c r="A1684" s="2" t="s">
        <v>1355</v>
      </c>
      <c r="B1684" s="2" t="s">
        <v>42</v>
      </c>
      <c r="C1684" s="2" t="s">
        <v>188</v>
      </c>
      <c r="D1684" s="2">
        <v>207.38</v>
      </c>
      <c r="E1684" s="2">
        <v>800</v>
      </c>
      <c r="F1684" s="2">
        <v>245.7</v>
      </c>
      <c r="G1684" s="2">
        <v>400</v>
      </c>
      <c r="H1684" s="2" t="str">
        <f t="shared" si="52"/>
        <v/>
      </c>
      <c r="J1684" s="2">
        <f t="shared" si="53"/>
        <v>400</v>
      </c>
      <c r="K1684" s="2">
        <v>400</v>
      </c>
      <c r="L1684" s="2">
        <v>400</v>
      </c>
      <c r="M1684" s="2">
        <v>400</v>
      </c>
      <c r="N1684" s="2">
        <v>400</v>
      </c>
      <c r="O1684" s="2">
        <v>400</v>
      </c>
      <c r="P1684" s="2" t="s">
        <v>1359</v>
      </c>
      <c r="Q1684" s="2" t="s">
        <v>1352</v>
      </c>
      <c r="R1684" s="2" t="s">
        <v>278</v>
      </c>
    </row>
    <row r="1685" spans="1:18">
      <c r="A1685" s="2" t="s">
        <v>1355</v>
      </c>
      <c r="B1685" s="2" t="s">
        <v>42</v>
      </c>
      <c r="C1685" s="2" t="s">
        <v>193</v>
      </c>
      <c r="D1685" s="2">
        <v>106.2</v>
      </c>
      <c r="F1685" s="2">
        <v>16.8</v>
      </c>
      <c r="H1685" s="2" t="str">
        <f t="shared" si="52"/>
        <v/>
      </c>
      <c r="J1685" s="2">
        <f t="shared" si="53"/>
        <v>0</v>
      </c>
      <c r="P1685" s="2" t="s">
        <v>1360</v>
      </c>
      <c r="Q1685" s="2" t="s">
        <v>1352</v>
      </c>
      <c r="R1685" s="2" t="s">
        <v>278</v>
      </c>
    </row>
    <row r="1686" spans="1:18">
      <c r="A1686" s="2" t="s">
        <v>1355</v>
      </c>
      <c r="B1686" s="2" t="s">
        <v>42</v>
      </c>
      <c r="C1686" s="2" t="s">
        <v>195</v>
      </c>
      <c r="D1686" s="2">
        <v>155.30000000000001</v>
      </c>
      <c r="H1686" s="2" t="str">
        <f t="shared" si="52"/>
        <v/>
      </c>
      <c r="J1686" s="2">
        <f t="shared" si="53"/>
        <v>0</v>
      </c>
      <c r="P1686" s="2" t="s">
        <v>1361</v>
      </c>
      <c r="Q1686" s="2" t="s">
        <v>1352</v>
      </c>
      <c r="R1686" s="2" t="s">
        <v>278</v>
      </c>
    </row>
    <row r="1687" spans="1:18">
      <c r="A1687" s="2" t="s">
        <v>1355</v>
      </c>
      <c r="B1687" s="2" t="s">
        <v>42</v>
      </c>
      <c r="C1687" s="2" t="s">
        <v>45</v>
      </c>
      <c r="D1687" s="2">
        <v>137.37</v>
      </c>
      <c r="E1687" s="2">
        <v>200</v>
      </c>
      <c r="F1687" s="2">
        <v>163.24</v>
      </c>
      <c r="G1687" s="2">
        <v>200</v>
      </c>
      <c r="H1687" s="2" t="str">
        <f t="shared" si="52"/>
        <v/>
      </c>
      <c r="J1687" s="2">
        <f t="shared" si="53"/>
        <v>200</v>
      </c>
      <c r="K1687" s="2">
        <v>200</v>
      </c>
      <c r="L1687" s="2">
        <v>200</v>
      </c>
      <c r="M1687" s="2">
        <v>200</v>
      </c>
      <c r="N1687" s="2">
        <v>200</v>
      </c>
      <c r="O1687" s="2">
        <v>200</v>
      </c>
      <c r="P1687" s="2" t="s">
        <v>1362</v>
      </c>
      <c r="Q1687" s="2" t="s">
        <v>1352</v>
      </c>
      <c r="R1687" s="2" t="s">
        <v>278</v>
      </c>
    </row>
    <row r="1688" spans="1:18">
      <c r="A1688" s="2" t="s">
        <v>1355</v>
      </c>
      <c r="B1688" s="2" t="s">
        <v>42</v>
      </c>
      <c r="C1688" s="2" t="s">
        <v>198</v>
      </c>
      <c r="D1688" s="2">
        <v>938.09</v>
      </c>
      <c r="H1688" s="2" t="str">
        <f t="shared" si="52"/>
        <v/>
      </c>
      <c r="J1688" s="2">
        <f t="shared" si="53"/>
        <v>0</v>
      </c>
      <c r="P1688" s="2" t="s">
        <v>1363</v>
      </c>
      <c r="Q1688" s="2" t="s">
        <v>1352</v>
      </c>
      <c r="R1688" s="2" t="s">
        <v>278</v>
      </c>
    </row>
    <row r="1689" spans="1:18">
      <c r="A1689" s="2" t="s">
        <v>1355</v>
      </c>
      <c r="B1689" s="2" t="s">
        <v>42</v>
      </c>
      <c r="C1689" s="2" t="s">
        <v>97</v>
      </c>
      <c r="D1689" s="2">
        <v>722.46</v>
      </c>
      <c r="E1689" s="2">
        <v>700</v>
      </c>
      <c r="F1689" s="2">
        <v>260.2</v>
      </c>
      <c r="G1689" s="2">
        <v>700</v>
      </c>
      <c r="H1689" s="2" t="str">
        <f t="shared" si="52"/>
        <v/>
      </c>
      <c r="J1689" s="2">
        <f t="shared" si="53"/>
        <v>700</v>
      </c>
      <c r="K1689" s="2">
        <v>700</v>
      </c>
      <c r="L1689" s="2">
        <v>700</v>
      </c>
      <c r="M1689" s="2">
        <v>700</v>
      </c>
      <c r="N1689" s="2">
        <v>700</v>
      </c>
      <c r="O1689" s="2">
        <v>700</v>
      </c>
      <c r="P1689" s="2" t="s">
        <v>1364</v>
      </c>
      <c r="Q1689" s="2" t="s">
        <v>1352</v>
      </c>
      <c r="R1689" s="2" t="s">
        <v>278</v>
      </c>
    </row>
    <row r="1690" spans="1:18">
      <c r="A1690" s="2" t="s">
        <v>1355</v>
      </c>
      <c r="B1690" s="2" t="s">
        <v>42</v>
      </c>
      <c r="C1690" s="2" t="s">
        <v>728</v>
      </c>
      <c r="F1690" s="2">
        <v>1282.23</v>
      </c>
      <c r="H1690" s="2" t="str">
        <f t="shared" si="52"/>
        <v/>
      </c>
      <c r="J1690" s="2">
        <f t="shared" si="53"/>
        <v>0</v>
      </c>
      <c r="P1690" s="2" t="s">
        <v>1365</v>
      </c>
      <c r="Q1690" s="2" t="s">
        <v>1352</v>
      </c>
      <c r="R1690" s="2" t="s">
        <v>278</v>
      </c>
    </row>
    <row r="1691" spans="1:18">
      <c r="A1691" s="2" t="s">
        <v>1355</v>
      </c>
      <c r="B1691" s="2" t="s">
        <v>42</v>
      </c>
      <c r="C1691" s="2" t="s">
        <v>201</v>
      </c>
      <c r="D1691" s="2">
        <v>32555.82</v>
      </c>
      <c r="E1691" s="2">
        <v>19000</v>
      </c>
      <c r="F1691" s="2">
        <v>29424.54</v>
      </c>
      <c r="G1691" s="2">
        <v>11000</v>
      </c>
      <c r="H1691" s="2" t="str">
        <f t="shared" si="52"/>
        <v>W</v>
      </c>
      <c r="J1691" s="2">
        <f t="shared" si="53"/>
        <v>11000</v>
      </c>
      <c r="K1691" s="2">
        <v>1000</v>
      </c>
      <c r="L1691" s="2">
        <v>1000</v>
      </c>
      <c r="M1691" s="2">
        <v>1000</v>
      </c>
      <c r="N1691" s="2">
        <v>1000</v>
      </c>
      <c r="O1691" s="2">
        <v>1000</v>
      </c>
      <c r="P1691" s="2" t="s">
        <v>1366</v>
      </c>
      <c r="Q1691" s="2" t="s">
        <v>1352</v>
      </c>
      <c r="R1691" s="2" t="s">
        <v>278</v>
      </c>
    </row>
    <row r="1692" spans="1:18">
      <c r="A1692" s="2" t="s">
        <v>1355</v>
      </c>
      <c r="B1692" s="2" t="s">
        <v>42</v>
      </c>
      <c r="C1692" s="2" t="s">
        <v>203</v>
      </c>
      <c r="D1692" s="2">
        <v>183.29</v>
      </c>
      <c r="E1692" s="2">
        <v>2100</v>
      </c>
      <c r="F1692" s="2">
        <v>523.6</v>
      </c>
      <c r="G1692" s="2">
        <v>500</v>
      </c>
      <c r="H1692" s="2" t="str">
        <f t="shared" si="52"/>
        <v/>
      </c>
      <c r="J1692" s="2">
        <f t="shared" si="53"/>
        <v>500</v>
      </c>
      <c r="K1692" s="2">
        <v>500</v>
      </c>
      <c r="L1692" s="2">
        <v>500</v>
      </c>
      <c r="M1692" s="2">
        <v>500</v>
      </c>
      <c r="N1692" s="2">
        <v>500</v>
      </c>
      <c r="O1692" s="2">
        <v>500</v>
      </c>
      <c r="P1692" s="2" t="s">
        <v>1367</v>
      </c>
      <c r="Q1692" s="2" t="s">
        <v>1352</v>
      </c>
      <c r="R1692" s="2" t="s">
        <v>278</v>
      </c>
    </row>
    <row r="1693" spans="1:18">
      <c r="A1693" s="2" t="s">
        <v>1355</v>
      </c>
      <c r="B1693" s="2" t="s">
        <v>42</v>
      </c>
      <c r="C1693" s="2" t="s">
        <v>316</v>
      </c>
      <c r="D1693" s="2">
        <v>260.94</v>
      </c>
      <c r="H1693" s="2" t="str">
        <f t="shared" si="52"/>
        <v/>
      </c>
      <c r="J1693" s="2">
        <f t="shared" si="53"/>
        <v>0</v>
      </c>
      <c r="P1693" s="2" t="s">
        <v>1368</v>
      </c>
      <c r="Q1693" s="2" t="s">
        <v>1352</v>
      </c>
      <c r="R1693" s="2" t="s">
        <v>278</v>
      </c>
    </row>
    <row r="1694" spans="1:18">
      <c r="A1694" s="2" t="s">
        <v>1355</v>
      </c>
      <c r="B1694" s="2" t="s">
        <v>42</v>
      </c>
      <c r="C1694" s="2" t="s">
        <v>205</v>
      </c>
      <c r="F1694" s="2">
        <v>282.63</v>
      </c>
      <c r="H1694" s="2" t="str">
        <f t="shared" si="52"/>
        <v/>
      </c>
      <c r="J1694" s="2">
        <f t="shared" si="53"/>
        <v>0</v>
      </c>
      <c r="Q1694" s="2" t="s">
        <v>1352</v>
      </c>
      <c r="R1694" s="2" t="s">
        <v>278</v>
      </c>
    </row>
    <row r="1695" spans="1:18">
      <c r="A1695" s="2" t="s">
        <v>1355</v>
      </c>
      <c r="B1695" s="2" t="s">
        <v>42</v>
      </c>
      <c r="C1695" s="2" t="s">
        <v>124</v>
      </c>
      <c r="D1695" s="2">
        <v>2218.5700000000002</v>
      </c>
      <c r="E1695" s="2">
        <v>5700</v>
      </c>
      <c r="F1695" s="2">
        <v>7645.56</v>
      </c>
      <c r="G1695" s="2">
        <v>6900</v>
      </c>
      <c r="H1695" s="2" t="str">
        <f t="shared" si="52"/>
        <v>W</v>
      </c>
      <c r="J1695" s="2">
        <f t="shared" si="53"/>
        <v>6900</v>
      </c>
      <c r="K1695" s="2">
        <v>6900</v>
      </c>
      <c r="L1695" s="2">
        <v>6900</v>
      </c>
      <c r="M1695" s="2">
        <v>6900</v>
      </c>
      <c r="N1695" s="2">
        <v>6900</v>
      </c>
      <c r="O1695" s="2">
        <v>6900</v>
      </c>
      <c r="P1695" s="2" t="s">
        <v>1369</v>
      </c>
      <c r="Q1695" s="2" t="s">
        <v>1352</v>
      </c>
      <c r="R1695" s="2" t="s">
        <v>278</v>
      </c>
    </row>
    <row r="1696" spans="1:18">
      <c r="A1696" s="2" t="s">
        <v>1355</v>
      </c>
      <c r="B1696" s="2" t="s">
        <v>42</v>
      </c>
      <c r="C1696" s="2" t="s">
        <v>126</v>
      </c>
      <c r="F1696" s="2">
        <v>152.15</v>
      </c>
      <c r="H1696" s="2" t="str">
        <f t="shared" si="52"/>
        <v/>
      </c>
      <c r="J1696" s="2">
        <f t="shared" si="53"/>
        <v>0</v>
      </c>
      <c r="Q1696" s="2" t="s">
        <v>1352</v>
      </c>
      <c r="R1696" s="2" t="s">
        <v>278</v>
      </c>
    </row>
    <row r="1697" spans="1:18">
      <c r="A1697" s="2" t="s">
        <v>1355</v>
      </c>
      <c r="B1697" s="2" t="s">
        <v>42</v>
      </c>
      <c r="C1697" s="2" t="s">
        <v>208</v>
      </c>
      <c r="D1697" s="2">
        <v>13879.08</v>
      </c>
      <c r="E1697" s="2">
        <v>19100</v>
      </c>
      <c r="F1697" s="2">
        <v>1717.68</v>
      </c>
      <c r="G1697" s="2">
        <v>1800</v>
      </c>
      <c r="H1697" s="2" t="str">
        <f t="shared" si="52"/>
        <v/>
      </c>
      <c r="J1697" s="2">
        <f t="shared" si="53"/>
        <v>1800</v>
      </c>
      <c r="K1697" s="2">
        <v>1800</v>
      </c>
      <c r="L1697" s="2">
        <v>1800</v>
      </c>
      <c r="M1697" s="2">
        <v>1800</v>
      </c>
      <c r="N1697" s="2">
        <v>1800</v>
      </c>
      <c r="O1697" s="2">
        <v>1800</v>
      </c>
      <c r="P1697" s="2" t="s">
        <v>1370</v>
      </c>
      <c r="Q1697" s="2" t="s">
        <v>1352</v>
      </c>
      <c r="R1697" s="2" t="s">
        <v>278</v>
      </c>
    </row>
    <row r="1698" spans="1:18">
      <c r="A1698" s="2" t="s">
        <v>1355</v>
      </c>
      <c r="B1698" s="2" t="s">
        <v>42</v>
      </c>
      <c r="C1698" s="2" t="s">
        <v>210</v>
      </c>
      <c r="D1698" s="2">
        <v>858.3</v>
      </c>
      <c r="E1698" s="2">
        <v>2900</v>
      </c>
      <c r="F1698" s="2">
        <v>314.37</v>
      </c>
      <c r="G1698" s="2">
        <v>2900</v>
      </c>
      <c r="H1698" s="2" t="str">
        <f t="shared" si="52"/>
        <v/>
      </c>
      <c r="J1698" s="2">
        <f t="shared" si="53"/>
        <v>2900</v>
      </c>
      <c r="K1698" s="2">
        <v>2900</v>
      </c>
      <c r="L1698" s="2">
        <v>2900</v>
      </c>
      <c r="M1698" s="2">
        <v>2900</v>
      </c>
      <c r="N1698" s="2">
        <v>2900</v>
      </c>
      <c r="O1698" s="2">
        <v>2900</v>
      </c>
      <c r="P1698" s="2" t="s">
        <v>1371</v>
      </c>
      <c r="Q1698" s="2" t="s">
        <v>1352</v>
      </c>
      <c r="R1698" s="2" t="s">
        <v>278</v>
      </c>
    </row>
    <row r="1699" spans="1:18">
      <c r="A1699" s="2" t="s">
        <v>1355</v>
      </c>
      <c r="B1699" s="2" t="s">
        <v>42</v>
      </c>
      <c r="C1699" s="2" t="s">
        <v>77</v>
      </c>
      <c r="D1699" s="2">
        <v>45958.69</v>
      </c>
      <c r="E1699" s="2">
        <v>23000</v>
      </c>
      <c r="G1699" s="2">
        <v>30000</v>
      </c>
      <c r="H1699" s="2" t="str">
        <f t="shared" si="52"/>
        <v/>
      </c>
      <c r="J1699" s="2">
        <f t="shared" si="53"/>
        <v>30000</v>
      </c>
      <c r="K1699" s="2">
        <v>30000</v>
      </c>
      <c r="L1699" s="2">
        <v>30000</v>
      </c>
      <c r="M1699" s="2">
        <v>30000</v>
      </c>
      <c r="N1699" s="2">
        <v>30000</v>
      </c>
      <c r="O1699" s="2">
        <v>30000</v>
      </c>
      <c r="P1699" s="2" t="s">
        <v>1372</v>
      </c>
      <c r="Q1699" s="2" t="s">
        <v>1352</v>
      </c>
      <c r="R1699" s="2" t="s">
        <v>278</v>
      </c>
    </row>
    <row r="1700" spans="1:18">
      <c r="A1700" s="2" t="s">
        <v>1355</v>
      </c>
      <c r="B1700" s="2" t="s">
        <v>42</v>
      </c>
      <c r="C1700" s="2" t="s">
        <v>130</v>
      </c>
      <c r="D1700" s="2">
        <v>1664.81</v>
      </c>
      <c r="F1700" s="2">
        <v>1368.5</v>
      </c>
      <c r="H1700" s="2" t="str">
        <f t="shared" si="52"/>
        <v/>
      </c>
      <c r="J1700" s="2">
        <f t="shared" si="53"/>
        <v>0</v>
      </c>
      <c r="P1700" s="2" t="s">
        <v>1373</v>
      </c>
      <c r="Q1700" s="2" t="s">
        <v>1352</v>
      </c>
      <c r="R1700" s="2" t="s">
        <v>278</v>
      </c>
    </row>
    <row r="1701" spans="1:18">
      <c r="A1701" s="2" t="s">
        <v>1355</v>
      </c>
      <c r="B1701" s="2" t="s">
        <v>42</v>
      </c>
      <c r="C1701" s="2" t="s">
        <v>132</v>
      </c>
      <c r="F1701" s="2">
        <v>231.53</v>
      </c>
      <c r="H1701" s="2" t="str">
        <f t="shared" si="52"/>
        <v/>
      </c>
      <c r="J1701" s="2">
        <f t="shared" si="53"/>
        <v>0</v>
      </c>
      <c r="P1701" s="2" t="s">
        <v>1374</v>
      </c>
      <c r="Q1701" s="2" t="s">
        <v>1352</v>
      </c>
      <c r="R1701" s="2" t="s">
        <v>278</v>
      </c>
    </row>
    <row r="1702" spans="1:18">
      <c r="A1702" s="2" t="s">
        <v>1355</v>
      </c>
      <c r="B1702" s="2" t="s">
        <v>42</v>
      </c>
      <c r="C1702" s="2" t="s">
        <v>134</v>
      </c>
      <c r="E1702" s="2">
        <v>9500</v>
      </c>
      <c r="G1702" s="2">
        <v>9500</v>
      </c>
      <c r="H1702" s="2" t="str">
        <f t="shared" si="52"/>
        <v/>
      </c>
      <c r="J1702" s="2">
        <f t="shared" si="53"/>
        <v>9500</v>
      </c>
      <c r="M1702" s="2">
        <v>2000</v>
      </c>
      <c r="O1702" s="2">
        <v>7500</v>
      </c>
      <c r="P1702" s="2" t="s">
        <v>1375</v>
      </c>
      <c r="Q1702" s="2" t="s">
        <v>1352</v>
      </c>
      <c r="R1702" s="2" t="s">
        <v>278</v>
      </c>
    </row>
    <row r="1703" spans="1:18">
      <c r="A1703" s="2" t="s">
        <v>1355</v>
      </c>
      <c r="B1703" s="2" t="s">
        <v>60</v>
      </c>
      <c r="C1703" s="2" t="s">
        <v>87</v>
      </c>
      <c r="D1703" s="2">
        <v>14395</v>
      </c>
      <c r="E1703" s="2">
        <v>14394</v>
      </c>
      <c r="F1703" s="2">
        <v>14393</v>
      </c>
      <c r="G1703" s="2">
        <v>14395</v>
      </c>
      <c r="H1703" s="2" t="str">
        <f t="shared" si="52"/>
        <v/>
      </c>
      <c r="J1703" s="2">
        <f t="shared" si="53"/>
        <v>14395</v>
      </c>
      <c r="K1703" s="2">
        <v>14393</v>
      </c>
      <c r="L1703" s="2">
        <v>14395</v>
      </c>
      <c r="M1703" s="2">
        <v>14394</v>
      </c>
      <c r="N1703" s="2">
        <v>11192</v>
      </c>
      <c r="O1703" s="2">
        <v>8904</v>
      </c>
      <c r="P1703" s="2" t="s">
        <v>1376</v>
      </c>
      <c r="Q1703" s="2" t="s">
        <v>1352</v>
      </c>
      <c r="R1703" s="2" t="s">
        <v>278</v>
      </c>
    </row>
    <row r="1704" spans="1:18">
      <c r="A1704" s="2" t="s">
        <v>1355</v>
      </c>
      <c r="B1704" s="2" t="s">
        <v>60</v>
      </c>
      <c r="C1704" s="2" t="s">
        <v>333</v>
      </c>
      <c r="D1704" s="2">
        <v>62</v>
      </c>
      <c r="F1704" s="2">
        <v>372</v>
      </c>
      <c r="G1704" s="2">
        <v>372</v>
      </c>
      <c r="H1704" s="2" t="str">
        <f t="shared" si="52"/>
        <v/>
      </c>
      <c r="J1704" s="2">
        <f t="shared" si="53"/>
        <v>372</v>
      </c>
      <c r="K1704" s="2">
        <v>372</v>
      </c>
      <c r="L1704" s="2">
        <v>372</v>
      </c>
      <c r="M1704" s="2">
        <v>372</v>
      </c>
      <c r="N1704" s="2">
        <v>372</v>
      </c>
      <c r="O1704" s="2">
        <v>372</v>
      </c>
      <c r="Q1704" s="2" t="s">
        <v>1352</v>
      </c>
      <c r="R1704" s="2" t="s">
        <v>278</v>
      </c>
    </row>
    <row r="1705" spans="1:18">
      <c r="A1705" s="2" t="s">
        <v>1355</v>
      </c>
      <c r="B1705" s="2" t="s">
        <v>60</v>
      </c>
      <c r="C1705" s="2" t="s">
        <v>335</v>
      </c>
      <c r="E1705" s="2">
        <v>600</v>
      </c>
      <c r="H1705" s="2" t="str">
        <f t="shared" si="52"/>
        <v/>
      </c>
      <c r="J1705" s="2">
        <f t="shared" si="53"/>
        <v>0</v>
      </c>
      <c r="K1705" s="2">
        <v>780</v>
      </c>
      <c r="L1705" s="2">
        <v>780</v>
      </c>
      <c r="M1705" s="2">
        <v>780</v>
      </c>
      <c r="N1705" s="2">
        <v>780</v>
      </c>
      <c r="O1705" s="2">
        <v>780</v>
      </c>
      <c r="P1705" s="2" t="s">
        <v>1377</v>
      </c>
      <c r="Q1705" s="2" t="s">
        <v>1352</v>
      </c>
      <c r="R1705" s="2" t="s">
        <v>278</v>
      </c>
    </row>
    <row r="1706" spans="1:18">
      <c r="A1706" s="2" t="s">
        <v>1355</v>
      </c>
      <c r="B1706" s="2" t="s">
        <v>60</v>
      </c>
      <c r="C1706" s="2" t="s">
        <v>61</v>
      </c>
      <c r="D1706" s="2">
        <v>196</v>
      </c>
      <c r="E1706" s="2">
        <v>1196</v>
      </c>
      <c r="F1706" s="2">
        <v>196</v>
      </c>
      <c r="G1706" s="2">
        <v>1402</v>
      </c>
      <c r="H1706" s="2" t="str">
        <f t="shared" si="52"/>
        <v/>
      </c>
      <c r="J1706" s="2">
        <f t="shared" si="53"/>
        <v>1402</v>
      </c>
      <c r="K1706" s="2">
        <v>1384</v>
      </c>
      <c r="L1706" s="2">
        <v>1206</v>
      </c>
      <c r="M1706" s="2">
        <v>1205</v>
      </c>
      <c r="N1706" s="2">
        <v>1205</v>
      </c>
      <c r="O1706" s="2">
        <v>1200</v>
      </c>
      <c r="P1706" s="2" t="s">
        <v>1378</v>
      </c>
      <c r="Q1706" s="2" t="s">
        <v>1352</v>
      </c>
      <c r="R1706" s="2" t="s">
        <v>278</v>
      </c>
    </row>
    <row r="1707" spans="1:18">
      <c r="A1707" s="2" t="s">
        <v>1355</v>
      </c>
      <c r="B1707" s="2" t="s">
        <v>90</v>
      </c>
      <c r="C1707" s="2" t="s">
        <v>91</v>
      </c>
      <c r="D1707" s="2">
        <v>20764.77</v>
      </c>
      <c r="E1707" s="2">
        <v>5619</v>
      </c>
      <c r="G1707" s="2">
        <v>25376</v>
      </c>
      <c r="H1707" s="2" t="str">
        <f t="shared" si="52"/>
        <v/>
      </c>
      <c r="J1707" s="2">
        <f t="shared" si="53"/>
        <v>25376</v>
      </c>
      <c r="K1707" s="2">
        <v>25294</v>
      </c>
      <c r="L1707" s="2">
        <v>25320</v>
      </c>
      <c r="M1707" s="2">
        <v>25258</v>
      </c>
      <c r="N1707" s="2">
        <v>25213</v>
      </c>
      <c r="O1707" s="2">
        <v>24894</v>
      </c>
      <c r="P1707" s="2" t="s">
        <v>465</v>
      </c>
      <c r="Q1707" s="2" t="s">
        <v>1352</v>
      </c>
      <c r="R1707" s="2" t="s">
        <v>278</v>
      </c>
    </row>
    <row r="1708" spans="1:18">
      <c r="A1708" s="2" t="s">
        <v>1355</v>
      </c>
      <c r="B1708" s="2" t="s">
        <v>90</v>
      </c>
      <c r="C1708" s="2" t="s">
        <v>378</v>
      </c>
      <c r="D1708" s="2">
        <v>6506.44</v>
      </c>
      <c r="E1708" s="2">
        <v>4313</v>
      </c>
      <c r="G1708" s="2">
        <v>6506</v>
      </c>
      <c r="H1708" s="2" t="str">
        <f t="shared" si="52"/>
        <v/>
      </c>
      <c r="J1708" s="2">
        <f t="shared" si="53"/>
        <v>6506</v>
      </c>
      <c r="K1708" s="2">
        <v>6506</v>
      </c>
      <c r="L1708" s="2">
        <v>6506</v>
      </c>
      <c r="M1708" s="2">
        <v>6506</v>
      </c>
      <c r="N1708" s="2">
        <v>6506</v>
      </c>
      <c r="O1708" s="2">
        <v>6506</v>
      </c>
      <c r="Q1708" s="2" t="s">
        <v>1352</v>
      </c>
      <c r="R1708" s="2" t="s">
        <v>278</v>
      </c>
    </row>
    <row r="1709" spans="1:18">
      <c r="A1709" s="2" t="s">
        <v>1379</v>
      </c>
      <c r="B1709" s="2" t="s">
        <v>105</v>
      </c>
      <c r="C1709" s="2" t="s">
        <v>381</v>
      </c>
      <c r="F1709" s="2">
        <v>-80</v>
      </c>
      <c r="H1709" s="2" t="str">
        <f t="shared" si="52"/>
        <v/>
      </c>
      <c r="J1709" s="2">
        <f t="shared" si="53"/>
        <v>0</v>
      </c>
      <c r="P1709" s="2" t="s">
        <v>1380</v>
      </c>
      <c r="Q1709" s="2" t="s">
        <v>1352</v>
      </c>
      <c r="R1709" s="2" t="s">
        <v>278</v>
      </c>
    </row>
    <row r="1710" spans="1:18">
      <c r="A1710" s="2" t="s">
        <v>1379</v>
      </c>
      <c r="B1710" s="2" t="s">
        <v>69</v>
      </c>
      <c r="C1710" s="2" t="s">
        <v>70</v>
      </c>
      <c r="D1710" s="2">
        <v>-960</v>
      </c>
      <c r="E1710" s="2">
        <v>-960</v>
      </c>
      <c r="F1710" s="2">
        <v>-960</v>
      </c>
      <c r="G1710" s="2">
        <v>-960</v>
      </c>
      <c r="H1710" s="2" t="str">
        <f t="shared" si="52"/>
        <v/>
      </c>
      <c r="J1710" s="2">
        <f t="shared" si="53"/>
        <v>-960</v>
      </c>
      <c r="K1710" s="2">
        <v>-960</v>
      </c>
      <c r="L1710" s="2">
        <v>-960</v>
      </c>
      <c r="M1710" s="2">
        <v>-960</v>
      </c>
      <c r="N1710" s="2">
        <v>-320</v>
      </c>
      <c r="P1710" s="2" t="s">
        <v>1381</v>
      </c>
      <c r="Q1710" s="2" t="s">
        <v>1352</v>
      </c>
      <c r="R1710" s="2" t="s">
        <v>278</v>
      </c>
    </row>
    <row r="1711" spans="1:18">
      <c r="A1711" s="2" t="s">
        <v>1379</v>
      </c>
      <c r="B1711" s="2" t="s">
        <v>69</v>
      </c>
      <c r="C1711" s="2" t="s">
        <v>181</v>
      </c>
      <c r="D1711" s="2">
        <v>-256</v>
      </c>
      <c r="E1711" s="2">
        <v>-255</v>
      </c>
      <c r="F1711" s="2">
        <v>-255</v>
      </c>
      <c r="G1711" s="2">
        <v>-256</v>
      </c>
      <c r="H1711" s="2" t="str">
        <f t="shared" si="52"/>
        <v/>
      </c>
      <c r="J1711" s="2">
        <f t="shared" si="53"/>
        <v>-256</v>
      </c>
      <c r="K1711" s="2">
        <v>-255</v>
      </c>
      <c r="L1711" s="2">
        <v>-256</v>
      </c>
      <c r="M1711" s="2">
        <v>-256</v>
      </c>
      <c r="N1711" s="2">
        <v>-255</v>
      </c>
      <c r="O1711" s="2">
        <v>-256</v>
      </c>
      <c r="P1711" s="2" t="s">
        <v>1382</v>
      </c>
      <c r="Q1711" s="2" t="s">
        <v>1352</v>
      </c>
      <c r="R1711" s="2" t="s">
        <v>278</v>
      </c>
    </row>
    <row r="1712" spans="1:18">
      <c r="A1712" s="2" t="s">
        <v>1379</v>
      </c>
      <c r="B1712" s="2" t="s">
        <v>18</v>
      </c>
      <c r="C1712" s="2" t="s">
        <v>19</v>
      </c>
      <c r="D1712" s="2">
        <v>2217.4899999999998</v>
      </c>
      <c r="E1712" s="2">
        <v>2341</v>
      </c>
      <c r="F1712" s="2">
        <v>2325.0700000000002</v>
      </c>
      <c r="G1712" s="2">
        <v>2437</v>
      </c>
      <c r="H1712" s="2" t="str">
        <f t="shared" si="52"/>
        <v/>
      </c>
      <c r="J1712" s="2">
        <f t="shared" si="53"/>
        <v>2437</v>
      </c>
      <c r="K1712" s="2">
        <v>2437</v>
      </c>
      <c r="L1712" s="2">
        <v>2437</v>
      </c>
      <c r="M1712" s="2">
        <v>2437</v>
      </c>
      <c r="N1712" s="2">
        <v>2437</v>
      </c>
      <c r="O1712" s="2">
        <v>2437</v>
      </c>
      <c r="P1712" s="2" t="s">
        <v>20</v>
      </c>
      <c r="Q1712" s="2" t="s">
        <v>1352</v>
      </c>
      <c r="R1712" s="2" t="s">
        <v>278</v>
      </c>
    </row>
    <row r="1713" spans="1:18">
      <c r="A1713" s="2" t="s">
        <v>1379</v>
      </c>
      <c r="B1713" s="2" t="s">
        <v>18</v>
      </c>
      <c r="C1713" s="2" t="s">
        <v>21</v>
      </c>
      <c r="D1713" s="2">
        <v>9.75</v>
      </c>
      <c r="E1713" s="2">
        <v>10</v>
      </c>
      <c r="F1713" s="2">
        <v>10.92</v>
      </c>
      <c r="G1713" s="2">
        <v>15</v>
      </c>
      <c r="H1713" s="2" t="str">
        <f t="shared" si="52"/>
        <v/>
      </c>
      <c r="J1713" s="2">
        <f t="shared" si="53"/>
        <v>15</v>
      </c>
      <c r="K1713" s="2">
        <v>15</v>
      </c>
      <c r="L1713" s="2">
        <v>15</v>
      </c>
      <c r="M1713" s="2">
        <v>15</v>
      </c>
      <c r="N1713" s="2">
        <v>15</v>
      </c>
      <c r="O1713" s="2">
        <v>15</v>
      </c>
      <c r="P1713" s="2" t="s">
        <v>22</v>
      </c>
      <c r="Q1713" s="2" t="s">
        <v>1352</v>
      </c>
      <c r="R1713" s="2" t="s">
        <v>278</v>
      </c>
    </row>
    <row r="1714" spans="1:18">
      <c r="A1714" s="2" t="s">
        <v>1379</v>
      </c>
      <c r="B1714" s="2" t="s">
        <v>18</v>
      </c>
      <c r="C1714" s="2" t="s">
        <v>23</v>
      </c>
      <c r="D1714" s="2">
        <v>86.55</v>
      </c>
      <c r="H1714" s="2" t="str">
        <f t="shared" si="52"/>
        <v/>
      </c>
      <c r="J1714" s="2">
        <f t="shared" si="53"/>
        <v>0</v>
      </c>
      <c r="P1714" s="2" t="s">
        <v>24</v>
      </c>
      <c r="Q1714" s="2" t="s">
        <v>1352</v>
      </c>
      <c r="R1714" s="2" t="s">
        <v>278</v>
      </c>
    </row>
    <row r="1715" spans="1:18">
      <c r="A1715" s="2" t="s">
        <v>1379</v>
      </c>
      <c r="B1715" s="2" t="s">
        <v>18</v>
      </c>
      <c r="C1715" s="2" t="s">
        <v>27</v>
      </c>
      <c r="D1715" s="2">
        <v>1452.18</v>
      </c>
      <c r="E1715" s="2">
        <v>2196</v>
      </c>
      <c r="F1715" s="2">
        <v>2317.1999999999998</v>
      </c>
      <c r="G1715" s="2">
        <v>2256</v>
      </c>
      <c r="H1715" s="2" t="str">
        <f t="shared" si="52"/>
        <v/>
      </c>
      <c r="J1715" s="2">
        <f t="shared" si="53"/>
        <v>2256</v>
      </c>
      <c r="K1715" s="2">
        <v>2256</v>
      </c>
      <c r="L1715" s="2">
        <v>2256</v>
      </c>
      <c r="M1715" s="2">
        <v>2256</v>
      </c>
      <c r="N1715" s="2">
        <v>2256</v>
      </c>
      <c r="O1715" s="2">
        <v>2256</v>
      </c>
      <c r="P1715" s="2" t="s">
        <v>20</v>
      </c>
      <c r="Q1715" s="2" t="s">
        <v>1352</v>
      </c>
      <c r="R1715" s="2" t="s">
        <v>278</v>
      </c>
    </row>
    <row r="1716" spans="1:18">
      <c r="A1716" s="2" t="s">
        <v>1379</v>
      </c>
      <c r="B1716" s="2" t="s">
        <v>18</v>
      </c>
      <c r="C1716" s="2" t="s">
        <v>29</v>
      </c>
      <c r="D1716" s="2">
        <v>265.13</v>
      </c>
      <c r="H1716" s="2" t="str">
        <f t="shared" si="52"/>
        <v/>
      </c>
      <c r="J1716" s="2">
        <f t="shared" si="53"/>
        <v>0</v>
      </c>
      <c r="P1716" s="2" t="s">
        <v>24</v>
      </c>
      <c r="Q1716" s="2" t="s">
        <v>1352</v>
      </c>
      <c r="R1716" s="2" t="s">
        <v>278</v>
      </c>
    </row>
    <row r="1717" spans="1:18">
      <c r="A1717" s="2" t="s">
        <v>1379</v>
      </c>
      <c r="B1717" s="2" t="s">
        <v>18</v>
      </c>
      <c r="C1717" s="2" t="s">
        <v>31</v>
      </c>
      <c r="D1717" s="2">
        <v>450.45</v>
      </c>
      <c r="E1717" s="2">
        <v>498</v>
      </c>
      <c r="F1717" s="2">
        <v>507.69</v>
      </c>
      <c r="G1717" s="2">
        <v>549</v>
      </c>
      <c r="H1717" s="2" t="str">
        <f t="shared" si="52"/>
        <v/>
      </c>
      <c r="J1717" s="2">
        <f t="shared" si="53"/>
        <v>549</v>
      </c>
      <c r="K1717" s="2">
        <v>549</v>
      </c>
      <c r="L1717" s="2">
        <v>549</v>
      </c>
      <c r="M1717" s="2">
        <v>549</v>
      </c>
      <c r="N1717" s="2">
        <v>549</v>
      </c>
      <c r="O1717" s="2">
        <v>549</v>
      </c>
      <c r="P1717" s="2" t="s">
        <v>20</v>
      </c>
      <c r="Q1717" s="2" t="s">
        <v>1352</v>
      </c>
      <c r="R1717" s="2" t="s">
        <v>278</v>
      </c>
    </row>
    <row r="1718" spans="1:18">
      <c r="A1718" s="2" t="s">
        <v>1379</v>
      </c>
      <c r="B1718" s="2" t="s">
        <v>36</v>
      </c>
      <c r="C1718" s="2" t="s">
        <v>41</v>
      </c>
      <c r="D1718" s="2">
        <v>167.77</v>
      </c>
      <c r="E1718" s="2">
        <v>189</v>
      </c>
      <c r="F1718" s="2">
        <v>184.86</v>
      </c>
      <c r="G1718" s="2">
        <v>202</v>
      </c>
      <c r="H1718" s="2" t="str">
        <f t="shared" si="52"/>
        <v/>
      </c>
      <c r="J1718" s="2">
        <f t="shared" si="53"/>
        <v>202</v>
      </c>
      <c r="K1718" s="2">
        <v>202</v>
      </c>
      <c r="L1718" s="2">
        <v>202</v>
      </c>
      <c r="M1718" s="2">
        <v>202</v>
      </c>
      <c r="N1718" s="2">
        <v>202</v>
      </c>
      <c r="O1718" s="2">
        <v>202</v>
      </c>
      <c r="P1718" s="2" t="s">
        <v>20</v>
      </c>
      <c r="Q1718" s="2" t="s">
        <v>1352</v>
      </c>
      <c r="R1718" s="2" t="s">
        <v>278</v>
      </c>
    </row>
    <row r="1719" spans="1:18">
      <c r="A1719" s="2" t="s">
        <v>1379</v>
      </c>
      <c r="B1719" s="2" t="s">
        <v>42</v>
      </c>
      <c r="C1719" s="2" t="s">
        <v>186</v>
      </c>
      <c r="D1719" s="2">
        <v>1089.04</v>
      </c>
      <c r="E1719" s="2">
        <v>1500</v>
      </c>
      <c r="F1719" s="2">
        <v>954.9</v>
      </c>
      <c r="G1719" s="2">
        <v>850</v>
      </c>
      <c r="H1719" s="2" t="str">
        <f t="shared" si="52"/>
        <v/>
      </c>
      <c r="J1719" s="2">
        <f t="shared" si="53"/>
        <v>850</v>
      </c>
      <c r="K1719" s="2">
        <v>850</v>
      </c>
      <c r="L1719" s="2">
        <v>850</v>
      </c>
      <c r="M1719" s="2">
        <v>850</v>
      </c>
      <c r="N1719" s="2">
        <v>850</v>
      </c>
      <c r="O1719" s="2">
        <v>850</v>
      </c>
      <c r="P1719" s="2" t="s">
        <v>1383</v>
      </c>
      <c r="Q1719" s="2" t="s">
        <v>1352</v>
      </c>
      <c r="R1719" s="2" t="s">
        <v>278</v>
      </c>
    </row>
    <row r="1720" spans="1:18">
      <c r="A1720" s="2" t="s">
        <v>1379</v>
      </c>
      <c r="B1720" s="2" t="s">
        <v>42</v>
      </c>
      <c r="C1720" s="2" t="s">
        <v>97</v>
      </c>
      <c r="D1720" s="2">
        <v>505.95</v>
      </c>
      <c r="E1720" s="2">
        <v>750</v>
      </c>
      <c r="F1720" s="2">
        <v>329.43</v>
      </c>
      <c r="G1720" s="2">
        <v>750</v>
      </c>
      <c r="H1720" s="2" t="str">
        <f t="shared" si="52"/>
        <v/>
      </c>
      <c r="J1720" s="2">
        <f t="shared" si="53"/>
        <v>750</v>
      </c>
      <c r="K1720" s="2">
        <v>750</v>
      </c>
      <c r="L1720" s="2">
        <v>750</v>
      </c>
      <c r="M1720" s="2">
        <v>750</v>
      </c>
      <c r="N1720" s="2">
        <v>750</v>
      </c>
      <c r="O1720" s="2">
        <v>750</v>
      </c>
      <c r="P1720" s="2" t="s">
        <v>1384</v>
      </c>
      <c r="Q1720" s="2" t="s">
        <v>1352</v>
      </c>
      <c r="R1720" s="2" t="s">
        <v>278</v>
      </c>
    </row>
    <row r="1721" spans="1:18">
      <c r="A1721" s="2" t="s">
        <v>1379</v>
      </c>
      <c r="B1721" s="2" t="s">
        <v>42</v>
      </c>
      <c r="C1721" s="2" t="s">
        <v>201</v>
      </c>
      <c r="D1721" s="2">
        <v>1599.3</v>
      </c>
      <c r="E1721" s="2">
        <v>1500</v>
      </c>
      <c r="G1721" s="2">
        <v>8000</v>
      </c>
      <c r="H1721" s="2" t="str">
        <f t="shared" si="52"/>
        <v/>
      </c>
      <c r="J1721" s="2">
        <f t="shared" si="53"/>
        <v>8000</v>
      </c>
      <c r="K1721" s="2">
        <v>1500</v>
      </c>
      <c r="L1721" s="2">
        <v>1500</v>
      </c>
      <c r="M1721" s="2">
        <v>1500</v>
      </c>
      <c r="N1721" s="2">
        <v>1500</v>
      </c>
      <c r="O1721" s="2">
        <v>1500</v>
      </c>
      <c r="P1721" s="2" t="s">
        <v>1385</v>
      </c>
      <c r="Q1721" s="2" t="s">
        <v>1352</v>
      </c>
      <c r="R1721" s="2" t="s">
        <v>278</v>
      </c>
    </row>
    <row r="1722" spans="1:18">
      <c r="A1722" s="2" t="s">
        <v>1379</v>
      </c>
      <c r="B1722" s="2" t="s">
        <v>42</v>
      </c>
      <c r="C1722" s="2" t="s">
        <v>316</v>
      </c>
      <c r="D1722" s="2">
        <v>141.97</v>
      </c>
      <c r="H1722" s="2" t="str">
        <f t="shared" si="52"/>
        <v/>
      </c>
      <c r="J1722" s="2">
        <f t="shared" si="53"/>
        <v>0</v>
      </c>
      <c r="P1722" s="2" t="s">
        <v>1386</v>
      </c>
      <c r="Q1722" s="2" t="s">
        <v>1352</v>
      </c>
      <c r="R1722" s="2" t="s">
        <v>278</v>
      </c>
    </row>
    <row r="1723" spans="1:18">
      <c r="A1723" s="2" t="s">
        <v>1379</v>
      </c>
      <c r="B1723" s="2" t="s">
        <v>42</v>
      </c>
      <c r="C1723" s="2" t="s">
        <v>124</v>
      </c>
      <c r="D1723" s="2">
        <v>461.79</v>
      </c>
      <c r="E1723" s="2">
        <v>490</v>
      </c>
      <c r="F1723" s="2">
        <v>323.27999999999997</v>
      </c>
      <c r="G1723" s="2">
        <v>490</v>
      </c>
      <c r="H1723" s="2" t="str">
        <f t="shared" si="52"/>
        <v/>
      </c>
      <c r="J1723" s="2">
        <f t="shared" si="53"/>
        <v>490</v>
      </c>
      <c r="K1723" s="2">
        <v>490</v>
      </c>
      <c r="L1723" s="2">
        <v>490</v>
      </c>
      <c r="M1723" s="2">
        <v>490</v>
      </c>
      <c r="N1723" s="2">
        <v>490</v>
      </c>
      <c r="O1723" s="2">
        <v>490</v>
      </c>
      <c r="P1723" s="2" t="s">
        <v>1387</v>
      </c>
      <c r="Q1723" s="2" t="s">
        <v>1352</v>
      </c>
      <c r="R1723" s="2" t="s">
        <v>278</v>
      </c>
    </row>
    <row r="1724" spans="1:18">
      <c r="A1724" s="2" t="s">
        <v>1379</v>
      </c>
      <c r="B1724" s="2" t="s">
        <v>42</v>
      </c>
      <c r="C1724" s="2" t="s">
        <v>208</v>
      </c>
      <c r="D1724" s="2">
        <v>1009.32</v>
      </c>
      <c r="E1724" s="2">
        <v>1125</v>
      </c>
      <c r="G1724" s="2">
        <v>1125</v>
      </c>
      <c r="H1724" s="2" t="str">
        <f t="shared" si="52"/>
        <v/>
      </c>
      <c r="J1724" s="2">
        <f t="shared" si="53"/>
        <v>1125</v>
      </c>
      <c r="K1724" s="2">
        <v>1125</v>
      </c>
      <c r="L1724" s="2">
        <v>1125</v>
      </c>
      <c r="M1724" s="2">
        <v>1125</v>
      </c>
      <c r="N1724" s="2">
        <v>1125</v>
      </c>
      <c r="O1724" s="2">
        <v>1125</v>
      </c>
      <c r="P1724" s="2" t="s">
        <v>1388</v>
      </c>
      <c r="Q1724" s="2" t="s">
        <v>1352</v>
      </c>
      <c r="R1724" s="2" t="s">
        <v>278</v>
      </c>
    </row>
    <row r="1725" spans="1:18">
      <c r="A1725" s="2" t="s">
        <v>1379</v>
      </c>
      <c r="B1725" s="2" t="s">
        <v>42</v>
      </c>
      <c r="C1725" s="2" t="s">
        <v>210</v>
      </c>
      <c r="D1725" s="2">
        <v>4636.7299999999996</v>
      </c>
      <c r="E1725" s="2">
        <v>4300</v>
      </c>
      <c r="F1725" s="2">
        <v>3026.67</v>
      </c>
      <c r="G1725" s="2">
        <v>4300</v>
      </c>
      <c r="H1725" s="2" t="str">
        <f t="shared" si="52"/>
        <v/>
      </c>
      <c r="J1725" s="2">
        <f t="shared" si="53"/>
        <v>4300</v>
      </c>
      <c r="K1725" s="2">
        <v>4300</v>
      </c>
      <c r="L1725" s="2">
        <v>4300</v>
      </c>
      <c r="M1725" s="2">
        <v>4300</v>
      </c>
      <c r="N1725" s="2">
        <v>4300</v>
      </c>
      <c r="O1725" s="2">
        <v>4300</v>
      </c>
      <c r="P1725" s="2" t="s">
        <v>1389</v>
      </c>
      <c r="Q1725" s="2" t="s">
        <v>1352</v>
      </c>
      <c r="R1725" s="2" t="s">
        <v>278</v>
      </c>
    </row>
    <row r="1726" spans="1:18">
      <c r="A1726" s="2" t="s">
        <v>1379</v>
      </c>
      <c r="B1726" s="2" t="s">
        <v>42</v>
      </c>
      <c r="C1726" s="2" t="s">
        <v>77</v>
      </c>
      <c r="D1726" s="2">
        <v>1486.5</v>
      </c>
      <c r="E1726" s="2">
        <v>1000</v>
      </c>
      <c r="F1726" s="2">
        <v>787</v>
      </c>
      <c r="G1726" s="2">
        <v>1500</v>
      </c>
      <c r="H1726" s="2" t="str">
        <f t="shared" si="52"/>
        <v/>
      </c>
      <c r="J1726" s="2">
        <f t="shared" si="53"/>
        <v>1500</v>
      </c>
      <c r="K1726" s="2">
        <v>1500</v>
      </c>
      <c r="L1726" s="2">
        <v>1500</v>
      </c>
      <c r="M1726" s="2">
        <v>1500</v>
      </c>
      <c r="N1726" s="2">
        <v>1500</v>
      </c>
      <c r="O1726" s="2">
        <v>1500</v>
      </c>
      <c r="P1726" s="2" t="s">
        <v>1390</v>
      </c>
      <c r="Q1726" s="2" t="s">
        <v>1352</v>
      </c>
      <c r="R1726" s="2" t="s">
        <v>278</v>
      </c>
    </row>
    <row r="1727" spans="1:18">
      <c r="A1727" s="2" t="s">
        <v>1379</v>
      </c>
      <c r="B1727" s="2" t="s">
        <v>60</v>
      </c>
      <c r="C1727" s="2" t="s">
        <v>87</v>
      </c>
      <c r="D1727" s="2">
        <v>1631</v>
      </c>
      <c r="E1727" s="2">
        <v>1629</v>
      </c>
      <c r="F1727" s="2">
        <v>1628</v>
      </c>
      <c r="G1727" s="2">
        <v>1630</v>
      </c>
      <c r="H1727" s="2" t="str">
        <f t="shared" si="52"/>
        <v/>
      </c>
      <c r="J1727" s="2">
        <f t="shared" si="53"/>
        <v>1630</v>
      </c>
      <c r="K1727" s="2">
        <v>1628</v>
      </c>
      <c r="L1727" s="2">
        <v>1631</v>
      </c>
      <c r="M1727" s="2">
        <v>1630</v>
      </c>
      <c r="N1727" s="2">
        <v>1303</v>
      </c>
      <c r="O1727" s="2">
        <v>814</v>
      </c>
      <c r="P1727" s="2" t="s">
        <v>1391</v>
      </c>
      <c r="Q1727" s="2" t="s">
        <v>1352</v>
      </c>
      <c r="R1727" s="2" t="s">
        <v>278</v>
      </c>
    </row>
    <row r="1728" spans="1:18">
      <c r="A1728" s="2" t="s">
        <v>1379</v>
      </c>
      <c r="B1728" s="2" t="s">
        <v>101</v>
      </c>
      <c r="C1728" s="2" t="s">
        <v>102</v>
      </c>
      <c r="D1728" s="2">
        <v>554.76</v>
      </c>
      <c r="H1728" s="2" t="str">
        <f t="shared" si="52"/>
        <v/>
      </c>
      <c r="J1728" s="2">
        <f t="shared" si="53"/>
        <v>0</v>
      </c>
      <c r="P1728" s="2" t="s">
        <v>1392</v>
      </c>
      <c r="Q1728" s="2" t="s">
        <v>1352</v>
      </c>
      <c r="R1728" s="2" t="s">
        <v>278</v>
      </c>
    </row>
    <row r="1729" spans="1:18">
      <c r="A1729" s="2" t="s">
        <v>1379</v>
      </c>
      <c r="B1729" s="2" t="s">
        <v>90</v>
      </c>
      <c r="C1729" s="2" t="s">
        <v>91</v>
      </c>
      <c r="E1729" s="2">
        <v>55</v>
      </c>
      <c r="H1729" s="2" t="str">
        <f t="shared" si="52"/>
        <v/>
      </c>
      <c r="J1729" s="2">
        <f t="shared" si="53"/>
        <v>0</v>
      </c>
      <c r="P1729" s="2" t="s">
        <v>465</v>
      </c>
      <c r="Q1729" s="2" t="s">
        <v>1352</v>
      </c>
      <c r="R1729" s="2" t="s">
        <v>278</v>
      </c>
    </row>
    <row r="1730" spans="1:18">
      <c r="A1730" s="2" t="s">
        <v>1379</v>
      </c>
      <c r="B1730" s="2" t="s">
        <v>90</v>
      </c>
      <c r="C1730" s="2" t="s">
        <v>378</v>
      </c>
      <c r="D1730" s="2">
        <v>5906.63</v>
      </c>
      <c r="E1730" s="2">
        <v>1846</v>
      </c>
      <c r="G1730" s="2">
        <v>5907</v>
      </c>
      <c r="H1730" s="2" t="str">
        <f t="shared" si="52"/>
        <v/>
      </c>
      <c r="J1730" s="2">
        <f t="shared" si="53"/>
        <v>5907</v>
      </c>
      <c r="K1730" s="2">
        <v>5907</v>
      </c>
      <c r="L1730" s="2">
        <v>5907</v>
      </c>
      <c r="M1730" s="2">
        <v>5907</v>
      </c>
      <c r="N1730" s="2">
        <v>5907</v>
      </c>
      <c r="O1730" s="2">
        <v>5907</v>
      </c>
      <c r="Q1730" s="2" t="s">
        <v>1352</v>
      </c>
      <c r="R1730" s="2" t="s">
        <v>278</v>
      </c>
    </row>
    <row r="1731" spans="1:18">
      <c r="A1731" s="2" t="s">
        <v>1393</v>
      </c>
      <c r="B1731" s="2" t="s">
        <v>105</v>
      </c>
      <c r="C1731" s="2" t="s">
        <v>106</v>
      </c>
      <c r="D1731" s="2">
        <v>-210</v>
      </c>
      <c r="F1731" s="2">
        <v>-40</v>
      </c>
      <c r="H1731" s="2" t="str">
        <f t="shared" ref="H1731:H1794" si="54">IF(ABS(G1731)&gt;5000,
      IF(ABS(F1731)&lt;&gt;0,
          IF(ABS((F1731-G1731)/G1731*100)&gt;10,"W",""),""),"")</f>
        <v/>
      </c>
      <c r="J1731" s="2">
        <f t="shared" ref="J1731:J1794" si="55">G1731+I1731</f>
        <v>0</v>
      </c>
      <c r="P1731" s="2" t="s">
        <v>1394</v>
      </c>
      <c r="Q1731" s="2" t="s">
        <v>1352</v>
      </c>
      <c r="R1731" s="2" t="s">
        <v>278</v>
      </c>
    </row>
    <row r="1732" spans="1:18">
      <c r="A1732" s="2" t="s">
        <v>1393</v>
      </c>
      <c r="B1732" s="2" t="s">
        <v>10</v>
      </c>
      <c r="C1732" s="2" t="s">
        <v>114</v>
      </c>
      <c r="D1732" s="2">
        <v>-1008</v>
      </c>
      <c r="E1732" s="2">
        <v>-2000</v>
      </c>
      <c r="F1732" s="2">
        <v>-1620</v>
      </c>
      <c r="G1732" s="2">
        <v>-1700</v>
      </c>
      <c r="H1732" s="2" t="str">
        <f t="shared" si="54"/>
        <v/>
      </c>
      <c r="J1732" s="2">
        <f t="shared" si="55"/>
        <v>-1700</v>
      </c>
      <c r="K1732" s="2">
        <v>-1700</v>
      </c>
      <c r="L1732" s="2">
        <v>-1700</v>
      </c>
      <c r="M1732" s="2">
        <v>-1700</v>
      </c>
      <c r="N1732" s="2">
        <v>-1700</v>
      </c>
      <c r="O1732" s="2">
        <v>-1700</v>
      </c>
      <c r="P1732" s="2" t="s">
        <v>1395</v>
      </c>
      <c r="Q1732" s="2" t="s">
        <v>1352</v>
      </c>
      <c r="R1732" s="2" t="s">
        <v>278</v>
      </c>
    </row>
    <row r="1733" spans="1:18">
      <c r="A1733" s="2" t="s">
        <v>1393</v>
      </c>
      <c r="B1733" s="2" t="s">
        <v>18</v>
      </c>
      <c r="C1733" s="2" t="s">
        <v>27</v>
      </c>
      <c r="D1733" s="2">
        <v>547.34</v>
      </c>
      <c r="E1733" s="2">
        <v>1092</v>
      </c>
      <c r="F1733" s="2">
        <v>2327.44</v>
      </c>
      <c r="G1733" s="2">
        <v>3384</v>
      </c>
      <c r="H1733" s="2" t="str">
        <f t="shared" si="54"/>
        <v/>
      </c>
      <c r="J1733" s="2">
        <f t="shared" si="55"/>
        <v>3384</v>
      </c>
      <c r="K1733" s="2">
        <v>3384</v>
      </c>
      <c r="L1733" s="2">
        <v>3384</v>
      </c>
      <c r="M1733" s="2">
        <v>3384</v>
      </c>
      <c r="N1733" s="2">
        <v>3384</v>
      </c>
      <c r="O1733" s="2">
        <v>3384</v>
      </c>
      <c r="P1733" s="2" t="s">
        <v>20</v>
      </c>
      <c r="Q1733" s="2" t="s">
        <v>1352</v>
      </c>
      <c r="R1733" s="2" t="s">
        <v>278</v>
      </c>
    </row>
    <row r="1734" spans="1:18">
      <c r="A1734" s="2" t="s">
        <v>1393</v>
      </c>
      <c r="B1734" s="2" t="s">
        <v>18</v>
      </c>
      <c r="C1734" s="2" t="s">
        <v>29</v>
      </c>
      <c r="D1734" s="2">
        <v>132.57</v>
      </c>
      <c r="H1734" s="2" t="str">
        <f t="shared" si="54"/>
        <v/>
      </c>
      <c r="J1734" s="2">
        <f t="shared" si="55"/>
        <v>0</v>
      </c>
      <c r="P1734" s="2" t="s">
        <v>24</v>
      </c>
      <c r="Q1734" s="2" t="s">
        <v>1352</v>
      </c>
      <c r="R1734" s="2" t="s">
        <v>278</v>
      </c>
    </row>
    <row r="1735" spans="1:18">
      <c r="A1735" s="2" t="s">
        <v>1393</v>
      </c>
      <c r="B1735" s="2" t="s">
        <v>42</v>
      </c>
      <c r="C1735" s="2" t="s">
        <v>45</v>
      </c>
      <c r="D1735" s="2">
        <v>59.4</v>
      </c>
      <c r="F1735" s="2">
        <v>50</v>
      </c>
      <c r="H1735" s="2" t="str">
        <f t="shared" si="54"/>
        <v/>
      </c>
      <c r="J1735" s="2">
        <f t="shared" si="55"/>
        <v>0</v>
      </c>
      <c r="P1735" s="2" t="s">
        <v>1396</v>
      </c>
      <c r="Q1735" s="2" t="s">
        <v>1352</v>
      </c>
      <c r="R1735" s="2" t="s">
        <v>278</v>
      </c>
    </row>
    <row r="1736" spans="1:18">
      <c r="A1736" s="2" t="s">
        <v>1393</v>
      </c>
      <c r="B1736" s="2" t="s">
        <v>42</v>
      </c>
      <c r="C1736" s="2" t="s">
        <v>126</v>
      </c>
      <c r="D1736" s="2">
        <v>1181.48</v>
      </c>
      <c r="H1736" s="2" t="str">
        <f t="shared" si="54"/>
        <v/>
      </c>
      <c r="J1736" s="2">
        <f t="shared" si="55"/>
        <v>0</v>
      </c>
      <c r="P1736" s="2" t="s">
        <v>1397</v>
      </c>
      <c r="Q1736" s="2" t="s">
        <v>1352</v>
      </c>
      <c r="R1736" s="2" t="s">
        <v>278</v>
      </c>
    </row>
    <row r="1737" spans="1:18">
      <c r="A1737" s="2" t="s">
        <v>1393</v>
      </c>
      <c r="B1737" s="2" t="s">
        <v>42</v>
      </c>
      <c r="C1737" s="2" t="s">
        <v>208</v>
      </c>
      <c r="D1737" s="2">
        <v>802.81</v>
      </c>
      <c r="E1737" s="2">
        <v>900</v>
      </c>
      <c r="F1737" s="2">
        <v>1183.78</v>
      </c>
      <c r="G1737" s="2">
        <v>1200</v>
      </c>
      <c r="H1737" s="2" t="str">
        <f t="shared" si="54"/>
        <v/>
      </c>
      <c r="J1737" s="2">
        <f t="shared" si="55"/>
        <v>1200</v>
      </c>
      <c r="K1737" s="2">
        <v>1200</v>
      </c>
      <c r="L1737" s="2">
        <v>1200</v>
      </c>
      <c r="M1737" s="2">
        <v>1200</v>
      </c>
      <c r="N1737" s="2">
        <v>1200</v>
      </c>
      <c r="O1737" s="2">
        <v>1200</v>
      </c>
      <c r="P1737" s="2" t="s">
        <v>1398</v>
      </c>
      <c r="Q1737" s="2" t="s">
        <v>1352</v>
      </c>
      <c r="R1737" s="2" t="s">
        <v>278</v>
      </c>
    </row>
    <row r="1738" spans="1:18">
      <c r="A1738" s="2" t="s">
        <v>1393</v>
      </c>
      <c r="B1738" s="2" t="s">
        <v>42</v>
      </c>
      <c r="C1738" s="2" t="s">
        <v>210</v>
      </c>
      <c r="D1738" s="2">
        <v>3388.92</v>
      </c>
      <c r="E1738" s="2">
        <v>3500</v>
      </c>
      <c r="F1738" s="2">
        <v>2928.92</v>
      </c>
      <c r="G1738" s="2">
        <v>3500</v>
      </c>
      <c r="H1738" s="2" t="str">
        <f t="shared" si="54"/>
        <v/>
      </c>
      <c r="J1738" s="2">
        <f t="shared" si="55"/>
        <v>3500</v>
      </c>
      <c r="K1738" s="2">
        <v>3500</v>
      </c>
      <c r="L1738" s="2">
        <v>3500</v>
      </c>
      <c r="M1738" s="2">
        <v>3500</v>
      </c>
      <c r="N1738" s="2">
        <v>3500</v>
      </c>
      <c r="O1738" s="2">
        <v>3500</v>
      </c>
      <c r="P1738" s="2" t="s">
        <v>1399</v>
      </c>
      <c r="Q1738" s="2" t="s">
        <v>1352</v>
      </c>
      <c r="R1738" s="2" t="s">
        <v>278</v>
      </c>
    </row>
    <row r="1739" spans="1:18">
      <c r="A1739" s="2" t="s">
        <v>1393</v>
      </c>
      <c r="B1739" s="2" t="s">
        <v>42</v>
      </c>
      <c r="C1739" s="2" t="s">
        <v>128</v>
      </c>
      <c r="D1739" s="2">
        <v>1926.85</v>
      </c>
      <c r="E1739" s="2">
        <v>2000</v>
      </c>
      <c r="F1739" s="2">
        <v>1607.69</v>
      </c>
      <c r="G1739" s="2">
        <v>2000</v>
      </c>
      <c r="H1739" s="2" t="str">
        <f t="shared" si="54"/>
        <v/>
      </c>
      <c r="J1739" s="2">
        <f t="shared" si="55"/>
        <v>2000</v>
      </c>
      <c r="K1739" s="2">
        <v>2000</v>
      </c>
      <c r="L1739" s="2">
        <v>2000</v>
      </c>
      <c r="M1739" s="2">
        <v>2000</v>
      </c>
      <c r="N1739" s="2">
        <v>2000</v>
      </c>
      <c r="O1739" s="2">
        <v>2000</v>
      </c>
      <c r="P1739" s="2" t="s">
        <v>1400</v>
      </c>
      <c r="Q1739" s="2" t="s">
        <v>1352</v>
      </c>
      <c r="R1739" s="2" t="s">
        <v>278</v>
      </c>
    </row>
    <row r="1740" spans="1:18">
      <c r="A1740" s="2" t="s">
        <v>1393</v>
      </c>
      <c r="B1740" s="2" t="s">
        <v>42</v>
      </c>
      <c r="C1740" s="2" t="s">
        <v>130</v>
      </c>
      <c r="D1740" s="2">
        <v>1955.17</v>
      </c>
      <c r="E1740" s="2">
        <v>2800</v>
      </c>
      <c r="F1740" s="2">
        <v>2501.38</v>
      </c>
      <c r="G1740" s="2">
        <v>2800</v>
      </c>
      <c r="H1740" s="2" t="str">
        <f t="shared" si="54"/>
        <v/>
      </c>
      <c r="J1740" s="2">
        <f t="shared" si="55"/>
        <v>2800</v>
      </c>
      <c r="K1740" s="2">
        <v>2800</v>
      </c>
      <c r="L1740" s="2">
        <v>2800</v>
      </c>
      <c r="M1740" s="2">
        <v>2800</v>
      </c>
      <c r="N1740" s="2">
        <v>2800</v>
      </c>
      <c r="O1740" s="2">
        <v>2800</v>
      </c>
      <c r="P1740" s="2" t="s">
        <v>1401</v>
      </c>
      <c r="Q1740" s="2" t="s">
        <v>1352</v>
      </c>
      <c r="R1740" s="2" t="s">
        <v>278</v>
      </c>
    </row>
    <row r="1741" spans="1:18">
      <c r="A1741" s="2" t="s">
        <v>1393</v>
      </c>
      <c r="B1741" s="2" t="s">
        <v>42</v>
      </c>
      <c r="C1741" s="2" t="s">
        <v>153</v>
      </c>
      <c r="D1741" s="2">
        <v>67.91</v>
      </c>
      <c r="E1741" s="2">
        <v>150</v>
      </c>
      <c r="F1741" s="2">
        <v>98.7</v>
      </c>
      <c r="G1741" s="2">
        <v>150</v>
      </c>
      <c r="H1741" s="2" t="str">
        <f t="shared" si="54"/>
        <v/>
      </c>
      <c r="J1741" s="2">
        <f t="shared" si="55"/>
        <v>150</v>
      </c>
      <c r="K1741" s="2">
        <v>150</v>
      </c>
      <c r="L1741" s="2">
        <v>150</v>
      </c>
      <c r="M1741" s="2">
        <v>150</v>
      </c>
      <c r="N1741" s="2">
        <v>150</v>
      </c>
      <c r="O1741" s="2">
        <v>150</v>
      </c>
      <c r="P1741" s="2" t="s">
        <v>1402</v>
      </c>
      <c r="Q1741" s="2" t="s">
        <v>1352</v>
      </c>
      <c r="R1741" s="2" t="s">
        <v>278</v>
      </c>
    </row>
    <row r="1742" spans="1:18">
      <c r="A1742" s="2" t="s">
        <v>1393</v>
      </c>
      <c r="B1742" s="2" t="s">
        <v>63</v>
      </c>
      <c r="C1742" s="2" t="s">
        <v>407</v>
      </c>
      <c r="D1742" s="2">
        <v>892.5</v>
      </c>
      <c r="H1742" s="2" t="str">
        <f t="shared" si="54"/>
        <v/>
      </c>
      <c r="J1742" s="2">
        <f t="shared" si="55"/>
        <v>0</v>
      </c>
      <c r="P1742" s="2" t="s">
        <v>1403</v>
      </c>
      <c r="Q1742" s="2" t="s">
        <v>1352</v>
      </c>
      <c r="R1742" s="2" t="s">
        <v>278</v>
      </c>
    </row>
    <row r="1743" spans="1:18">
      <c r="A1743" s="2" t="s">
        <v>1393</v>
      </c>
      <c r="B1743" s="2" t="s">
        <v>90</v>
      </c>
      <c r="C1743" s="2" t="s">
        <v>91</v>
      </c>
      <c r="D1743" s="2">
        <v>17381.14</v>
      </c>
      <c r="E1743" s="2">
        <v>8360</v>
      </c>
      <c r="G1743" s="2">
        <v>21243</v>
      </c>
      <c r="H1743" s="2" t="str">
        <f t="shared" si="54"/>
        <v/>
      </c>
      <c r="J1743" s="2">
        <f t="shared" si="55"/>
        <v>21243</v>
      </c>
      <c r="K1743" s="2">
        <v>21175</v>
      </c>
      <c r="L1743" s="2">
        <v>21196</v>
      </c>
      <c r="M1743" s="2">
        <v>21144</v>
      </c>
      <c r="N1743" s="2">
        <v>21106</v>
      </c>
      <c r="O1743" s="2">
        <v>20839</v>
      </c>
      <c r="P1743" s="2" t="s">
        <v>465</v>
      </c>
      <c r="Q1743" s="2" t="s">
        <v>1352</v>
      </c>
      <c r="R1743" s="2" t="s">
        <v>278</v>
      </c>
    </row>
    <row r="1744" spans="1:18">
      <c r="A1744" s="2" t="s">
        <v>1393</v>
      </c>
      <c r="B1744" s="2" t="s">
        <v>90</v>
      </c>
      <c r="C1744" s="2" t="s">
        <v>378</v>
      </c>
      <c r="D1744" s="2">
        <v>803.18</v>
      </c>
      <c r="G1744" s="2">
        <v>803</v>
      </c>
      <c r="H1744" s="2" t="str">
        <f t="shared" si="54"/>
        <v/>
      </c>
      <c r="J1744" s="2">
        <f t="shared" si="55"/>
        <v>803</v>
      </c>
      <c r="K1744" s="2">
        <v>803</v>
      </c>
      <c r="L1744" s="2">
        <v>803</v>
      </c>
      <c r="M1744" s="2">
        <v>803</v>
      </c>
      <c r="N1744" s="2">
        <v>803</v>
      </c>
      <c r="O1744" s="2">
        <v>803</v>
      </c>
      <c r="Q1744" s="2" t="s">
        <v>1352</v>
      </c>
      <c r="R1744" s="2" t="s">
        <v>278</v>
      </c>
    </row>
    <row r="1745" spans="1:18">
      <c r="A1745" s="2" t="s">
        <v>1404</v>
      </c>
      <c r="B1745" s="2" t="s">
        <v>105</v>
      </c>
      <c r="C1745" s="2" t="s">
        <v>106</v>
      </c>
      <c r="D1745" s="2">
        <v>-211.36</v>
      </c>
      <c r="H1745" s="2" t="str">
        <f t="shared" si="54"/>
        <v/>
      </c>
      <c r="J1745" s="2">
        <f t="shared" si="55"/>
        <v>0</v>
      </c>
      <c r="P1745" s="2" t="s">
        <v>1405</v>
      </c>
      <c r="Q1745" s="2" t="s">
        <v>1352</v>
      </c>
      <c r="R1745" s="2" t="s">
        <v>278</v>
      </c>
    </row>
    <row r="1746" spans="1:18">
      <c r="A1746" s="2" t="s">
        <v>1404</v>
      </c>
      <c r="B1746" s="2" t="s">
        <v>105</v>
      </c>
      <c r="C1746" s="2" t="s">
        <v>381</v>
      </c>
      <c r="D1746" s="2">
        <v>-280</v>
      </c>
      <c r="E1746" s="2">
        <v>-300</v>
      </c>
      <c r="F1746" s="2">
        <v>-130</v>
      </c>
      <c r="G1746" s="2">
        <v>-300</v>
      </c>
      <c r="H1746" s="2" t="str">
        <f t="shared" si="54"/>
        <v/>
      </c>
      <c r="J1746" s="2">
        <f t="shared" si="55"/>
        <v>-300</v>
      </c>
      <c r="K1746" s="2">
        <v>-300</v>
      </c>
      <c r="L1746" s="2">
        <v>-300</v>
      </c>
      <c r="M1746" s="2">
        <v>-300</v>
      </c>
      <c r="N1746" s="2">
        <v>-300</v>
      </c>
      <c r="O1746" s="2">
        <v>-300</v>
      </c>
      <c r="P1746" s="2" t="s">
        <v>1406</v>
      </c>
      <c r="Q1746" s="2" t="s">
        <v>1352</v>
      </c>
      <c r="R1746" s="2" t="s">
        <v>278</v>
      </c>
    </row>
    <row r="1747" spans="1:18">
      <c r="A1747" s="2" t="s">
        <v>1404</v>
      </c>
      <c r="B1747" s="2" t="s">
        <v>10</v>
      </c>
      <c r="C1747" s="2" t="s">
        <v>114</v>
      </c>
      <c r="F1747" s="2">
        <v>-2.5</v>
      </c>
      <c r="H1747" s="2" t="str">
        <f t="shared" si="54"/>
        <v/>
      </c>
      <c r="J1747" s="2">
        <f t="shared" si="55"/>
        <v>0</v>
      </c>
      <c r="P1747" s="2" t="s">
        <v>1407</v>
      </c>
      <c r="Q1747" s="2" t="s">
        <v>1352</v>
      </c>
      <c r="R1747" s="2" t="s">
        <v>278</v>
      </c>
    </row>
    <row r="1748" spans="1:18">
      <c r="A1748" s="2" t="s">
        <v>1404</v>
      </c>
      <c r="B1748" s="2" t="s">
        <v>69</v>
      </c>
      <c r="C1748" s="2" t="s">
        <v>181</v>
      </c>
      <c r="D1748" s="2">
        <v>-491</v>
      </c>
      <c r="E1748" s="2">
        <v>-491</v>
      </c>
      <c r="F1748" s="2">
        <v>-491</v>
      </c>
      <c r="G1748" s="2">
        <v>-491</v>
      </c>
      <c r="H1748" s="2" t="str">
        <f t="shared" si="54"/>
        <v/>
      </c>
      <c r="J1748" s="2">
        <f t="shared" si="55"/>
        <v>-491</v>
      </c>
      <c r="K1748" s="2">
        <v>-490</v>
      </c>
      <c r="L1748" s="2">
        <v>-491</v>
      </c>
      <c r="M1748" s="2">
        <v>-491</v>
      </c>
      <c r="N1748" s="2">
        <v>-491</v>
      </c>
      <c r="O1748" s="2">
        <v>-491</v>
      </c>
      <c r="P1748" s="2" t="s">
        <v>1408</v>
      </c>
      <c r="Q1748" s="2" t="s">
        <v>1352</v>
      </c>
      <c r="R1748" s="2" t="s">
        <v>278</v>
      </c>
    </row>
    <row r="1749" spans="1:18">
      <c r="A1749" s="2" t="s">
        <v>1404</v>
      </c>
      <c r="B1749" s="2" t="s">
        <v>69</v>
      </c>
      <c r="C1749" s="2" t="s">
        <v>436</v>
      </c>
      <c r="D1749" s="2">
        <v>-18</v>
      </c>
      <c r="E1749" s="2">
        <v>-18</v>
      </c>
      <c r="F1749" s="2">
        <v>-18</v>
      </c>
      <c r="G1749" s="2">
        <v>-18</v>
      </c>
      <c r="H1749" s="2" t="str">
        <f t="shared" si="54"/>
        <v/>
      </c>
      <c r="J1749" s="2">
        <f t="shared" si="55"/>
        <v>-18</v>
      </c>
      <c r="K1749" s="2">
        <v>-18</v>
      </c>
      <c r="L1749" s="2">
        <v>-18</v>
      </c>
      <c r="M1749" s="2">
        <v>-18</v>
      </c>
      <c r="N1749" s="2">
        <v>-18</v>
      </c>
      <c r="O1749" s="2">
        <v>-18</v>
      </c>
      <c r="P1749" s="2" t="s">
        <v>1409</v>
      </c>
      <c r="Q1749" s="2" t="s">
        <v>1352</v>
      </c>
      <c r="R1749" s="2" t="s">
        <v>278</v>
      </c>
    </row>
    <row r="1750" spans="1:18">
      <c r="A1750" s="2" t="s">
        <v>1404</v>
      </c>
      <c r="B1750" s="2" t="s">
        <v>15</v>
      </c>
      <c r="C1750" s="2" t="s">
        <v>72</v>
      </c>
      <c r="F1750" s="2">
        <v>-979.2</v>
      </c>
      <c r="H1750" s="2" t="str">
        <f t="shared" si="54"/>
        <v/>
      </c>
      <c r="J1750" s="2">
        <f t="shared" si="55"/>
        <v>0</v>
      </c>
      <c r="Q1750" s="2" t="s">
        <v>1352</v>
      </c>
      <c r="R1750" s="2" t="s">
        <v>278</v>
      </c>
    </row>
    <row r="1751" spans="1:18">
      <c r="A1751" s="2" t="s">
        <v>1404</v>
      </c>
      <c r="B1751" s="2" t="s">
        <v>15</v>
      </c>
      <c r="C1751" s="2" t="s">
        <v>1410</v>
      </c>
      <c r="D1751" s="2">
        <v>-150</v>
      </c>
      <c r="E1751" s="2">
        <v>-150</v>
      </c>
      <c r="F1751" s="2">
        <v>-150</v>
      </c>
      <c r="G1751" s="2">
        <v>-150</v>
      </c>
      <c r="H1751" s="2" t="str">
        <f t="shared" si="54"/>
        <v/>
      </c>
      <c r="J1751" s="2">
        <f t="shared" si="55"/>
        <v>-150</v>
      </c>
      <c r="K1751" s="2">
        <v>-150</v>
      </c>
      <c r="L1751" s="2">
        <v>-150</v>
      </c>
      <c r="M1751" s="2">
        <v>-150</v>
      </c>
      <c r="N1751" s="2">
        <v>-150</v>
      </c>
      <c r="O1751" s="2">
        <v>-150</v>
      </c>
      <c r="P1751" s="2" t="s">
        <v>1411</v>
      </c>
      <c r="Q1751" s="2" t="s">
        <v>1352</v>
      </c>
      <c r="R1751" s="2" t="s">
        <v>278</v>
      </c>
    </row>
    <row r="1752" spans="1:18">
      <c r="A1752" s="2" t="s">
        <v>1404</v>
      </c>
      <c r="B1752" s="2" t="s">
        <v>18</v>
      </c>
      <c r="C1752" s="2" t="s">
        <v>19</v>
      </c>
      <c r="D1752" s="2">
        <v>506.66</v>
      </c>
      <c r="E1752" s="2">
        <v>175</v>
      </c>
      <c r="F1752" s="2">
        <v>714.4</v>
      </c>
      <c r="G1752" s="2">
        <v>1205</v>
      </c>
      <c r="H1752" s="2" t="str">
        <f t="shared" si="54"/>
        <v/>
      </c>
      <c r="J1752" s="2">
        <f t="shared" si="55"/>
        <v>1205</v>
      </c>
      <c r="K1752" s="2">
        <v>1205</v>
      </c>
      <c r="L1752" s="2">
        <v>1205</v>
      </c>
      <c r="M1752" s="2">
        <v>1205</v>
      </c>
      <c r="N1752" s="2">
        <v>1205</v>
      </c>
      <c r="O1752" s="2">
        <v>1205</v>
      </c>
      <c r="P1752" s="2" t="s">
        <v>20</v>
      </c>
      <c r="Q1752" s="2" t="s">
        <v>1352</v>
      </c>
      <c r="R1752" s="2" t="s">
        <v>278</v>
      </c>
    </row>
    <row r="1753" spans="1:18">
      <c r="A1753" s="2" t="s">
        <v>1404</v>
      </c>
      <c r="B1753" s="2" t="s">
        <v>18</v>
      </c>
      <c r="C1753" s="2" t="s">
        <v>21</v>
      </c>
      <c r="D1753" s="2">
        <v>0.72</v>
      </c>
      <c r="E1753" s="2">
        <v>150</v>
      </c>
      <c r="F1753" s="2">
        <v>5.37</v>
      </c>
      <c r="G1753" s="2">
        <v>10</v>
      </c>
      <c r="H1753" s="2" t="str">
        <f t="shared" si="54"/>
        <v/>
      </c>
      <c r="J1753" s="2">
        <f t="shared" si="55"/>
        <v>10</v>
      </c>
      <c r="K1753" s="2">
        <v>10</v>
      </c>
      <c r="L1753" s="2">
        <v>10</v>
      </c>
      <c r="M1753" s="2">
        <v>10</v>
      </c>
      <c r="N1753" s="2">
        <v>10</v>
      </c>
      <c r="O1753" s="2">
        <v>10</v>
      </c>
      <c r="P1753" s="2" t="s">
        <v>22</v>
      </c>
      <c r="Q1753" s="2" t="s">
        <v>1352</v>
      </c>
      <c r="R1753" s="2" t="s">
        <v>278</v>
      </c>
    </row>
    <row r="1754" spans="1:18">
      <c r="A1754" s="2" t="s">
        <v>1404</v>
      </c>
      <c r="B1754" s="2" t="s">
        <v>18</v>
      </c>
      <c r="C1754" s="2" t="s">
        <v>23</v>
      </c>
      <c r="D1754" s="2">
        <v>-9.16</v>
      </c>
      <c r="H1754" s="2" t="str">
        <f t="shared" si="54"/>
        <v/>
      </c>
      <c r="J1754" s="2">
        <f t="shared" si="55"/>
        <v>0</v>
      </c>
      <c r="P1754" s="2" t="s">
        <v>24</v>
      </c>
      <c r="Q1754" s="2" t="s">
        <v>1352</v>
      </c>
      <c r="R1754" s="2" t="s">
        <v>278</v>
      </c>
    </row>
    <row r="1755" spans="1:18">
      <c r="A1755" s="2" t="s">
        <v>1404</v>
      </c>
      <c r="B1755" s="2" t="s">
        <v>18</v>
      </c>
      <c r="C1755" s="2" t="s">
        <v>31</v>
      </c>
      <c r="D1755" s="2">
        <v>103.01</v>
      </c>
      <c r="E1755" s="2">
        <v>40</v>
      </c>
      <c r="F1755" s="2">
        <v>152.03</v>
      </c>
      <c r="G1755" s="2">
        <v>268</v>
      </c>
      <c r="H1755" s="2" t="str">
        <f t="shared" si="54"/>
        <v/>
      </c>
      <c r="J1755" s="2">
        <f t="shared" si="55"/>
        <v>268</v>
      </c>
      <c r="K1755" s="2">
        <v>268</v>
      </c>
      <c r="L1755" s="2">
        <v>268</v>
      </c>
      <c r="M1755" s="2">
        <v>268</v>
      </c>
      <c r="N1755" s="2">
        <v>268</v>
      </c>
      <c r="O1755" s="2">
        <v>268</v>
      </c>
      <c r="P1755" s="2" t="s">
        <v>20</v>
      </c>
      <c r="Q1755" s="2" t="s">
        <v>1352</v>
      </c>
      <c r="R1755" s="2" t="s">
        <v>278</v>
      </c>
    </row>
    <row r="1756" spans="1:18">
      <c r="A1756" s="2" t="s">
        <v>1404</v>
      </c>
      <c r="B1756" s="2" t="s">
        <v>36</v>
      </c>
      <c r="C1756" s="2" t="s">
        <v>41</v>
      </c>
      <c r="D1756" s="2">
        <v>38.25</v>
      </c>
      <c r="E1756" s="2">
        <v>14</v>
      </c>
      <c r="F1756" s="2">
        <v>57.22</v>
      </c>
      <c r="G1756" s="2">
        <v>95</v>
      </c>
      <c r="H1756" s="2" t="str">
        <f t="shared" si="54"/>
        <v/>
      </c>
      <c r="J1756" s="2">
        <f t="shared" si="55"/>
        <v>95</v>
      </c>
      <c r="K1756" s="2">
        <v>95</v>
      </c>
      <c r="L1756" s="2">
        <v>95</v>
      </c>
      <c r="M1756" s="2">
        <v>95</v>
      </c>
      <c r="N1756" s="2">
        <v>95</v>
      </c>
      <c r="O1756" s="2">
        <v>95</v>
      </c>
      <c r="P1756" s="2" t="s">
        <v>20</v>
      </c>
      <c r="Q1756" s="2" t="s">
        <v>1352</v>
      </c>
      <c r="R1756" s="2" t="s">
        <v>278</v>
      </c>
    </row>
    <row r="1757" spans="1:18">
      <c r="A1757" s="2" t="s">
        <v>1404</v>
      </c>
      <c r="B1757" s="2" t="s">
        <v>42</v>
      </c>
      <c r="C1757" s="2" t="s">
        <v>186</v>
      </c>
      <c r="D1757" s="2">
        <v>671.86</v>
      </c>
      <c r="E1757" s="2">
        <v>600</v>
      </c>
      <c r="F1757" s="2">
        <v>1098.42</v>
      </c>
      <c r="G1757" s="2">
        <v>950</v>
      </c>
      <c r="H1757" s="2" t="str">
        <f t="shared" si="54"/>
        <v/>
      </c>
      <c r="J1757" s="2">
        <f t="shared" si="55"/>
        <v>950</v>
      </c>
      <c r="K1757" s="2">
        <v>950</v>
      </c>
      <c r="L1757" s="2">
        <v>950</v>
      </c>
      <c r="M1757" s="2">
        <v>950</v>
      </c>
      <c r="N1757" s="2">
        <v>950</v>
      </c>
      <c r="O1757" s="2">
        <v>950</v>
      </c>
      <c r="P1757" s="2" t="s">
        <v>1412</v>
      </c>
      <c r="Q1757" s="2" t="s">
        <v>1352</v>
      </c>
      <c r="R1757" s="2" t="s">
        <v>278</v>
      </c>
    </row>
    <row r="1758" spans="1:18">
      <c r="A1758" s="2" t="s">
        <v>1404</v>
      </c>
      <c r="B1758" s="2" t="s">
        <v>42</v>
      </c>
      <c r="C1758" s="2" t="s">
        <v>97</v>
      </c>
      <c r="F1758" s="2">
        <v>73.98</v>
      </c>
      <c r="H1758" s="2" t="str">
        <f t="shared" si="54"/>
        <v/>
      </c>
      <c r="J1758" s="2">
        <f t="shared" si="55"/>
        <v>0</v>
      </c>
      <c r="P1758" s="2" t="s">
        <v>1413</v>
      </c>
      <c r="Q1758" s="2" t="s">
        <v>1352</v>
      </c>
      <c r="R1758" s="2" t="s">
        <v>278</v>
      </c>
    </row>
    <row r="1759" spans="1:18">
      <c r="A1759" s="2" t="s">
        <v>1404</v>
      </c>
      <c r="B1759" s="2" t="s">
        <v>42</v>
      </c>
      <c r="C1759" s="2" t="s">
        <v>205</v>
      </c>
      <c r="F1759" s="2">
        <v>595</v>
      </c>
      <c r="H1759" s="2" t="str">
        <f t="shared" si="54"/>
        <v/>
      </c>
      <c r="J1759" s="2">
        <f t="shared" si="55"/>
        <v>0</v>
      </c>
      <c r="Q1759" s="2" t="s">
        <v>1352</v>
      </c>
      <c r="R1759" s="2" t="s">
        <v>278</v>
      </c>
    </row>
    <row r="1760" spans="1:18">
      <c r="A1760" s="2" t="s">
        <v>1404</v>
      </c>
      <c r="B1760" s="2" t="s">
        <v>60</v>
      </c>
      <c r="C1760" s="2" t="s">
        <v>87</v>
      </c>
      <c r="D1760" s="2">
        <v>2655</v>
      </c>
      <c r="E1760" s="2">
        <v>2655</v>
      </c>
      <c r="F1760" s="2">
        <v>2655</v>
      </c>
      <c r="G1760" s="2">
        <v>2655</v>
      </c>
      <c r="H1760" s="2" t="str">
        <f t="shared" si="54"/>
        <v/>
      </c>
      <c r="J1760" s="2">
        <f t="shared" si="55"/>
        <v>2655</v>
      </c>
      <c r="K1760" s="2">
        <v>2654</v>
      </c>
      <c r="L1760" s="2">
        <v>2655</v>
      </c>
      <c r="M1760" s="2">
        <v>2655</v>
      </c>
      <c r="N1760" s="2">
        <v>2655</v>
      </c>
      <c r="O1760" s="2">
        <v>2655</v>
      </c>
      <c r="P1760" s="2" t="s">
        <v>1414</v>
      </c>
      <c r="Q1760" s="2" t="s">
        <v>1352</v>
      </c>
      <c r="R1760" s="2" t="s">
        <v>278</v>
      </c>
    </row>
    <row r="1761" spans="1:18">
      <c r="A1761" s="2" t="s">
        <v>1404</v>
      </c>
      <c r="B1761" s="2" t="s">
        <v>60</v>
      </c>
      <c r="C1761" s="2" t="s">
        <v>335</v>
      </c>
      <c r="D1761" s="2">
        <v>59</v>
      </c>
      <c r="E1761" s="2">
        <v>60</v>
      </c>
      <c r="F1761" s="2">
        <v>60</v>
      </c>
      <c r="G1761" s="2">
        <v>59</v>
      </c>
      <c r="H1761" s="2" t="str">
        <f t="shared" si="54"/>
        <v/>
      </c>
      <c r="J1761" s="2">
        <f t="shared" si="55"/>
        <v>59</v>
      </c>
      <c r="K1761" s="2">
        <v>59</v>
      </c>
      <c r="L1761" s="2">
        <v>60</v>
      </c>
      <c r="M1761" s="2">
        <v>60</v>
      </c>
      <c r="N1761" s="2">
        <v>60</v>
      </c>
      <c r="O1761" s="2">
        <v>58</v>
      </c>
      <c r="P1761" s="2" t="s">
        <v>1415</v>
      </c>
      <c r="Q1761" s="2" t="s">
        <v>1352</v>
      </c>
      <c r="R1761" s="2" t="s">
        <v>278</v>
      </c>
    </row>
    <row r="1762" spans="1:18">
      <c r="A1762" s="2" t="s">
        <v>1404</v>
      </c>
      <c r="B1762" s="2" t="s">
        <v>60</v>
      </c>
      <c r="C1762" s="2" t="s">
        <v>246</v>
      </c>
      <c r="F1762" s="2">
        <v>120</v>
      </c>
      <c r="G1762" s="2">
        <v>119</v>
      </c>
      <c r="H1762" s="2" t="str">
        <f t="shared" si="54"/>
        <v/>
      </c>
      <c r="J1762" s="2">
        <f t="shared" si="55"/>
        <v>119</v>
      </c>
      <c r="K1762" s="2">
        <v>120</v>
      </c>
      <c r="L1762" s="2">
        <v>119</v>
      </c>
      <c r="M1762" s="2">
        <v>120</v>
      </c>
      <c r="P1762" s="2" t="s">
        <v>1416</v>
      </c>
      <c r="Q1762" s="2" t="s">
        <v>1352</v>
      </c>
      <c r="R1762" s="2" t="s">
        <v>278</v>
      </c>
    </row>
    <row r="1763" spans="1:18">
      <c r="A1763" s="2" t="s">
        <v>1404</v>
      </c>
      <c r="B1763" s="2" t="s">
        <v>159</v>
      </c>
      <c r="C1763" s="2" t="s">
        <v>160</v>
      </c>
      <c r="D1763" s="2">
        <v>-1155.72</v>
      </c>
      <c r="H1763" s="2" t="str">
        <f t="shared" si="54"/>
        <v/>
      </c>
      <c r="J1763" s="2">
        <f t="shared" si="55"/>
        <v>0</v>
      </c>
      <c r="P1763" s="2" t="s">
        <v>1417</v>
      </c>
      <c r="Q1763" s="2" t="s">
        <v>1352</v>
      </c>
      <c r="R1763" s="2" t="s">
        <v>278</v>
      </c>
    </row>
    <row r="1764" spans="1:18">
      <c r="A1764" s="2" t="s">
        <v>1404</v>
      </c>
      <c r="B1764" s="2" t="s">
        <v>90</v>
      </c>
      <c r="C1764" s="2" t="s">
        <v>91</v>
      </c>
      <c r="E1764" s="2">
        <v>2165</v>
      </c>
      <c r="H1764" s="2" t="str">
        <f t="shared" si="54"/>
        <v/>
      </c>
      <c r="J1764" s="2">
        <f t="shared" si="55"/>
        <v>0</v>
      </c>
      <c r="P1764" s="2" t="s">
        <v>465</v>
      </c>
      <c r="Q1764" s="2" t="s">
        <v>1352</v>
      </c>
      <c r="R1764" s="2" t="s">
        <v>278</v>
      </c>
    </row>
    <row r="1765" spans="1:18">
      <c r="A1765" s="2" t="s">
        <v>1404</v>
      </c>
      <c r="B1765" s="2" t="s">
        <v>90</v>
      </c>
      <c r="C1765" s="2" t="s">
        <v>378</v>
      </c>
      <c r="D1765" s="2">
        <v>951.83</v>
      </c>
      <c r="E1765" s="2">
        <v>1011</v>
      </c>
      <c r="G1765" s="2">
        <v>952</v>
      </c>
      <c r="H1765" s="2" t="str">
        <f t="shared" si="54"/>
        <v/>
      </c>
      <c r="J1765" s="2">
        <f t="shared" si="55"/>
        <v>952</v>
      </c>
      <c r="K1765" s="2">
        <v>952</v>
      </c>
      <c r="L1765" s="2">
        <v>952</v>
      </c>
      <c r="M1765" s="2">
        <v>952</v>
      </c>
      <c r="N1765" s="2">
        <v>952</v>
      </c>
      <c r="O1765" s="2">
        <v>952</v>
      </c>
      <c r="Q1765" s="2" t="s">
        <v>1352</v>
      </c>
      <c r="R1765" s="2" t="s">
        <v>278</v>
      </c>
    </row>
    <row r="1766" spans="1:18">
      <c r="A1766" s="2" t="s">
        <v>1418</v>
      </c>
      <c r="B1766" s="2" t="s">
        <v>69</v>
      </c>
      <c r="C1766" s="2" t="s">
        <v>181</v>
      </c>
      <c r="D1766" s="2">
        <v>-5618</v>
      </c>
      <c r="E1766" s="2">
        <v>-5618</v>
      </c>
      <c r="F1766" s="2">
        <v>-5618</v>
      </c>
      <c r="G1766" s="2">
        <v>-5618</v>
      </c>
      <c r="H1766" s="2" t="str">
        <f t="shared" si="54"/>
        <v/>
      </c>
      <c r="J1766" s="2">
        <f t="shared" si="55"/>
        <v>-5618</v>
      </c>
      <c r="K1766" s="2">
        <v>-5618</v>
      </c>
      <c r="L1766" s="2">
        <v>-5619</v>
      </c>
      <c r="M1766" s="2">
        <v>-5618</v>
      </c>
      <c r="N1766" s="2">
        <v>-5618</v>
      </c>
      <c r="O1766" s="2">
        <v>-5618</v>
      </c>
      <c r="P1766" s="2" t="s">
        <v>1419</v>
      </c>
      <c r="Q1766" s="2" t="s">
        <v>1352</v>
      </c>
      <c r="R1766" s="2" t="s">
        <v>278</v>
      </c>
    </row>
    <row r="1767" spans="1:18">
      <c r="A1767" s="2" t="s">
        <v>1418</v>
      </c>
      <c r="B1767" s="2" t="s">
        <v>60</v>
      </c>
      <c r="C1767" s="2" t="s">
        <v>87</v>
      </c>
      <c r="D1767" s="2">
        <v>11297</v>
      </c>
      <c r="E1767" s="2">
        <v>11297</v>
      </c>
      <c r="F1767" s="2">
        <v>11296</v>
      </c>
      <c r="G1767" s="2">
        <v>11297</v>
      </c>
      <c r="H1767" s="2" t="str">
        <f t="shared" si="54"/>
        <v/>
      </c>
      <c r="J1767" s="2">
        <f t="shared" si="55"/>
        <v>11297</v>
      </c>
      <c r="K1767" s="2">
        <v>11297</v>
      </c>
      <c r="L1767" s="2">
        <v>11297</v>
      </c>
      <c r="M1767" s="2">
        <v>10805</v>
      </c>
      <c r="N1767" s="2">
        <v>9825</v>
      </c>
      <c r="O1767" s="2">
        <v>9824</v>
      </c>
      <c r="P1767" s="2" t="s">
        <v>1420</v>
      </c>
      <c r="Q1767" s="2" t="s">
        <v>1352</v>
      </c>
      <c r="R1767" s="2" t="s">
        <v>278</v>
      </c>
    </row>
    <row r="1768" spans="1:18">
      <c r="A1768" s="2" t="s">
        <v>1421</v>
      </c>
      <c r="B1768" s="2" t="s">
        <v>275</v>
      </c>
      <c r="C1768" s="2" t="s">
        <v>591</v>
      </c>
      <c r="F1768" s="2">
        <v>-930</v>
      </c>
      <c r="H1768" s="2" t="str">
        <f t="shared" si="54"/>
        <v/>
      </c>
      <c r="J1768" s="2">
        <f t="shared" si="55"/>
        <v>0</v>
      </c>
      <c r="Q1768" s="2" t="s">
        <v>1352</v>
      </c>
      <c r="R1768" s="2" t="s">
        <v>278</v>
      </c>
    </row>
    <row r="1769" spans="1:18">
      <c r="A1769" s="2" t="s">
        <v>1421</v>
      </c>
      <c r="B1769" s="2" t="s">
        <v>275</v>
      </c>
      <c r="C1769" s="2" t="s">
        <v>1212</v>
      </c>
      <c r="D1769" s="2">
        <v>-692</v>
      </c>
      <c r="E1769" s="2">
        <v>-700</v>
      </c>
      <c r="F1769" s="2">
        <v>-439</v>
      </c>
      <c r="G1769" s="2">
        <v>-700</v>
      </c>
      <c r="H1769" s="2" t="str">
        <f t="shared" si="54"/>
        <v/>
      </c>
      <c r="J1769" s="2">
        <f t="shared" si="55"/>
        <v>-700</v>
      </c>
      <c r="K1769" s="2">
        <v>-700</v>
      </c>
      <c r="L1769" s="2">
        <v>-700</v>
      </c>
      <c r="M1769" s="2">
        <v>-700</v>
      </c>
      <c r="N1769" s="2">
        <v>-700</v>
      </c>
      <c r="O1769" s="2">
        <v>-700</v>
      </c>
      <c r="P1769" s="2" t="s">
        <v>1422</v>
      </c>
      <c r="Q1769" s="2" t="s">
        <v>1352</v>
      </c>
      <c r="R1769" s="2" t="s">
        <v>278</v>
      </c>
    </row>
    <row r="1770" spans="1:18">
      <c r="A1770" s="2" t="s">
        <v>1421</v>
      </c>
      <c r="B1770" s="2" t="s">
        <v>275</v>
      </c>
      <c r="C1770" s="2" t="s">
        <v>276</v>
      </c>
      <c r="F1770" s="2">
        <v>-2350</v>
      </c>
      <c r="H1770" s="2" t="str">
        <f t="shared" si="54"/>
        <v/>
      </c>
      <c r="J1770" s="2">
        <f t="shared" si="55"/>
        <v>0</v>
      </c>
      <c r="P1770" s="2" t="s">
        <v>1423</v>
      </c>
      <c r="Q1770" s="2" t="s">
        <v>1352</v>
      </c>
      <c r="R1770" s="2" t="s">
        <v>278</v>
      </c>
    </row>
    <row r="1771" spans="1:18">
      <c r="A1771" s="2" t="s">
        <v>1421</v>
      </c>
      <c r="B1771" s="2" t="s">
        <v>10</v>
      </c>
      <c r="C1771" s="2" t="s">
        <v>112</v>
      </c>
      <c r="F1771" s="2">
        <v>-9315.35</v>
      </c>
      <c r="H1771" s="2" t="str">
        <f t="shared" si="54"/>
        <v/>
      </c>
      <c r="J1771" s="2">
        <f t="shared" si="55"/>
        <v>0</v>
      </c>
      <c r="P1771" s="2" t="s">
        <v>1424</v>
      </c>
      <c r="Q1771" s="2" t="s">
        <v>1352</v>
      </c>
      <c r="R1771" s="2" t="s">
        <v>278</v>
      </c>
    </row>
    <row r="1772" spans="1:18">
      <c r="A1772" s="2" t="s">
        <v>1421</v>
      </c>
      <c r="B1772" s="2" t="s">
        <v>10</v>
      </c>
      <c r="C1772" s="2" t="s">
        <v>114</v>
      </c>
      <c r="D1772" s="2">
        <v>-332</v>
      </c>
      <c r="E1772" s="2">
        <v>-500</v>
      </c>
      <c r="F1772" s="2">
        <v>-360</v>
      </c>
      <c r="G1772" s="2">
        <v>-250</v>
      </c>
      <c r="H1772" s="2" t="str">
        <f t="shared" si="54"/>
        <v/>
      </c>
      <c r="J1772" s="2">
        <f t="shared" si="55"/>
        <v>-250</v>
      </c>
      <c r="K1772" s="2">
        <v>-250</v>
      </c>
      <c r="L1772" s="2">
        <v>-250</v>
      </c>
      <c r="M1772" s="2">
        <v>-250</v>
      </c>
      <c r="N1772" s="2">
        <v>-250</v>
      </c>
      <c r="O1772" s="2">
        <v>-250</v>
      </c>
      <c r="P1772" s="2" t="s">
        <v>1425</v>
      </c>
      <c r="Q1772" s="2" t="s">
        <v>1352</v>
      </c>
      <c r="R1772" s="2" t="s">
        <v>278</v>
      </c>
    </row>
    <row r="1773" spans="1:18">
      <c r="A1773" s="2" t="s">
        <v>1421</v>
      </c>
      <c r="B1773" s="2" t="s">
        <v>15</v>
      </c>
      <c r="C1773" s="2" t="s">
        <v>1426</v>
      </c>
      <c r="E1773" s="2">
        <v>-300</v>
      </c>
      <c r="G1773" s="2">
        <v>-200</v>
      </c>
      <c r="H1773" s="2" t="str">
        <f t="shared" si="54"/>
        <v/>
      </c>
      <c r="J1773" s="2">
        <f t="shared" si="55"/>
        <v>-200</v>
      </c>
      <c r="K1773" s="2">
        <v>-200</v>
      </c>
      <c r="L1773" s="2">
        <v>-200</v>
      </c>
      <c r="M1773" s="2">
        <v>-200</v>
      </c>
      <c r="N1773" s="2">
        <v>-200</v>
      </c>
      <c r="O1773" s="2">
        <v>-200</v>
      </c>
      <c r="P1773" s="2" t="s">
        <v>1427</v>
      </c>
      <c r="Q1773" s="2" t="s">
        <v>1352</v>
      </c>
      <c r="R1773" s="2" t="s">
        <v>278</v>
      </c>
    </row>
    <row r="1774" spans="1:18">
      <c r="A1774" s="2" t="s">
        <v>1421</v>
      </c>
      <c r="B1774" s="2" t="s">
        <v>18</v>
      </c>
      <c r="C1774" s="2" t="s">
        <v>19</v>
      </c>
      <c r="D1774" s="2">
        <v>238.75</v>
      </c>
      <c r="E1774" s="2">
        <v>255</v>
      </c>
      <c r="F1774" s="2">
        <v>155.1</v>
      </c>
      <c r="H1774" s="2" t="str">
        <f t="shared" si="54"/>
        <v/>
      </c>
      <c r="J1774" s="2">
        <f t="shared" si="55"/>
        <v>0</v>
      </c>
      <c r="P1774" s="2" t="s">
        <v>20</v>
      </c>
      <c r="Q1774" s="2" t="s">
        <v>1352</v>
      </c>
      <c r="R1774" s="2" t="s">
        <v>278</v>
      </c>
    </row>
    <row r="1775" spans="1:18">
      <c r="A1775" s="2" t="s">
        <v>1421</v>
      </c>
      <c r="B1775" s="2" t="s">
        <v>18</v>
      </c>
      <c r="C1775" s="2" t="s">
        <v>21</v>
      </c>
      <c r="D1775" s="2">
        <v>1.06</v>
      </c>
      <c r="E1775" s="2">
        <v>5</v>
      </c>
      <c r="H1775" s="2" t="str">
        <f t="shared" si="54"/>
        <v/>
      </c>
      <c r="J1775" s="2">
        <f t="shared" si="55"/>
        <v>0</v>
      </c>
      <c r="P1775" s="2" t="s">
        <v>22</v>
      </c>
      <c r="Q1775" s="2" t="s">
        <v>1352</v>
      </c>
      <c r="R1775" s="2" t="s">
        <v>278</v>
      </c>
    </row>
    <row r="1776" spans="1:18">
      <c r="A1776" s="2" t="s">
        <v>1421</v>
      </c>
      <c r="B1776" s="2" t="s">
        <v>18</v>
      </c>
      <c r="C1776" s="2" t="s">
        <v>23</v>
      </c>
      <c r="D1776" s="2">
        <v>-2.88</v>
      </c>
      <c r="H1776" s="2" t="str">
        <f t="shared" si="54"/>
        <v/>
      </c>
      <c r="J1776" s="2">
        <f t="shared" si="55"/>
        <v>0</v>
      </c>
      <c r="P1776" s="2" t="s">
        <v>24</v>
      </c>
      <c r="Q1776" s="2" t="s">
        <v>1352</v>
      </c>
      <c r="R1776" s="2" t="s">
        <v>278</v>
      </c>
    </row>
    <row r="1777" spans="1:18">
      <c r="A1777" s="2" t="s">
        <v>1421</v>
      </c>
      <c r="B1777" s="2" t="s">
        <v>18</v>
      </c>
      <c r="C1777" s="2" t="s">
        <v>31</v>
      </c>
      <c r="D1777" s="2">
        <v>48.52</v>
      </c>
      <c r="E1777" s="2">
        <v>54</v>
      </c>
      <c r="F1777" s="2">
        <v>32.200000000000003</v>
      </c>
      <c r="H1777" s="2" t="str">
        <f t="shared" si="54"/>
        <v/>
      </c>
      <c r="J1777" s="2">
        <f t="shared" si="55"/>
        <v>0</v>
      </c>
      <c r="P1777" s="2" t="s">
        <v>20</v>
      </c>
      <c r="Q1777" s="2" t="s">
        <v>1352</v>
      </c>
      <c r="R1777" s="2" t="s">
        <v>278</v>
      </c>
    </row>
    <row r="1778" spans="1:18">
      <c r="A1778" s="2" t="s">
        <v>1421</v>
      </c>
      <c r="B1778" s="2" t="s">
        <v>36</v>
      </c>
      <c r="C1778" s="2" t="s">
        <v>41</v>
      </c>
      <c r="D1778" s="2">
        <v>18.09</v>
      </c>
      <c r="E1778" s="2">
        <v>14</v>
      </c>
      <c r="F1778" s="2">
        <v>12.22</v>
      </c>
      <c r="H1778" s="2" t="str">
        <f t="shared" si="54"/>
        <v/>
      </c>
      <c r="J1778" s="2">
        <f t="shared" si="55"/>
        <v>0</v>
      </c>
      <c r="P1778" s="2" t="s">
        <v>20</v>
      </c>
      <c r="Q1778" s="2" t="s">
        <v>1352</v>
      </c>
      <c r="R1778" s="2" t="s">
        <v>278</v>
      </c>
    </row>
    <row r="1779" spans="1:18">
      <c r="A1779" s="2" t="s">
        <v>1421</v>
      </c>
      <c r="B1779" s="2" t="s">
        <v>42</v>
      </c>
      <c r="C1779" s="2" t="s">
        <v>186</v>
      </c>
      <c r="D1779" s="2">
        <v>344.91</v>
      </c>
      <c r="E1779" s="2">
        <v>350</v>
      </c>
      <c r="F1779" s="2">
        <v>1193.3699999999999</v>
      </c>
      <c r="G1779" s="2">
        <v>420</v>
      </c>
      <c r="H1779" s="2" t="str">
        <f t="shared" si="54"/>
        <v/>
      </c>
      <c r="J1779" s="2">
        <f t="shared" si="55"/>
        <v>420</v>
      </c>
      <c r="K1779" s="2">
        <v>420</v>
      </c>
      <c r="L1779" s="2">
        <v>420</v>
      </c>
      <c r="M1779" s="2">
        <v>420</v>
      </c>
      <c r="N1779" s="2">
        <v>420</v>
      </c>
      <c r="O1779" s="2">
        <v>420</v>
      </c>
      <c r="P1779" s="2" t="s">
        <v>1428</v>
      </c>
      <c r="Q1779" s="2" t="s">
        <v>1352</v>
      </c>
      <c r="R1779" s="2" t="s">
        <v>278</v>
      </c>
    </row>
    <row r="1780" spans="1:18">
      <c r="A1780" s="2" t="s">
        <v>1421</v>
      </c>
      <c r="B1780" s="2" t="s">
        <v>42</v>
      </c>
      <c r="C1780" s="2" t="s">
        <v>45</v>
      </c>
      <c r="D1780" s="2">
        <v>172.55</v>
      </c>
      <c r="F1780" s="2">
        <v>116.8</v>
      </c>
      <c r="H1780" s="2" t="str">
        <f t="shared" si="54"/>
        <v/>
      </c>
      <c r="J1780" s="2">
        <f t="shared" si="55"/>
        <v>0</v>
      </c>
      <c r="P1780" s="2" t="s">
        <v>1429</v>
      </c>
      <c r="Q1780" s="2" t="s">
        <v>1352</v>
      </c>
      <c r="R1780" s="2" t="s">
        <v>278</v>
      </c>
    </row>
    <row r="1781" spans="1:18">
      <c r="A1781" s="2" t="s">
        <v>1421</v>
      </c>
      <c r="B1781" s="2" t="s">
        <v>42</v>
      </c>
      <c r="C1781" s="2" t="s">
        <v>316</v>
      </c>
      <c r="F1781" s="2">
        <v>135.19</v>
      </c>
      <c r="H1781" s="2" t="str">
        <f t="shared" si="54"/>
        <v/>
      </c>
      <c r="J1781" s="2">
        <f t="shared" si="55"/>
        <v>0</v>
      </c>
      <c r="Q1781" s="2" t="s">
        <v>1352</v>
      </c>
      <c r="R1781" s="2" t="s">
        <v>278</v>
      </c>
    </row>
    <row r="1782" spans="1:18">
      <c r="A1782" s="2" t="s">
        <v>1421</v>
      </c>
      <c r="B1782" s="2" t="s">
        <v>42</v>
      </c>
      <c r="C1782" s="2" t="s">
        <v>208</v>
      </c>
      <c r="F1782" s="2">
        <v>247.03</v>
      </c>
      <c r="H1782" s="2" t="str">
        <f t="shared" si="54"/>
        <v/>
      </c>
      <c r="J1782" s="2">
        <f t="shared" si="55"/>
        <v>0</v>
      </c>
      <c r="P1782" s="2" t="s">
        <v>1430</v>
      </c>
      <c r="Q1782" s="2" t="s">
        <v>1352</v>
      </c>
      <c r="R1782" s="2" t="s">
        <v>278</v>
      </c>
    </row>
    <row r="1783" spans="1:18">
      <c r="A1783" s="2" t="s">
        <v>1421</v>
      </c>
      <c r="B1783" s="2" t="s">
        <v>42</v>
      </c>
      <c r="C1783" s="2" t="s">
        <v>210</v>
      </c>
      <c r="F1783" s="2">
        <v>255.26</v>
      </c>
      <c r="H1783" s="2" t="str">
        <f t="shared" si="54"/>
        <v/>
      </c>
      <c r="J1783" s="2">
        <f t="shared" si="55"/>
        <v>0</v>
      </c>
      <c r="P1783" s="2" t="s">
        <v>1431</v>
      </c>
      <c r="Q1783" s="2" t="s">
        <v>1352</v>
      </c>
      <c r="R1783" s="2" t="s">
        <v>278</v>
      </c>
    </row>
    <row r="1784" spans="1:18">
      <c r="A1784" s="2" t="s">
        <v>1421</v>
      </c>
      <c r="B1784" s="2" t="s">
        <v>42</v>
      </c>
      <c r="C1784" s="2" t="s">
        <v>128</v>
      </c>
      <c r="E1784" s="2">
        <v>2000</v>
      </c>
      <c r="F1784" s="2">
        <v>5393.79</v>
      </c>
      <c r="G1784" s="2">
        <v>2000</v>
      </c>
      <c r="H1784" s="2" t="str">
        <f t="shared" si="54"/>
        <v/>
      </c>
      <c r="J1784" s="2">
        <f t="shared" si="55"/>
        <v>2000</v>
      </c>
      <c r="K1784" s="2">
        <v>2000</v>
      </c>
      <c r="L1784" s="2">
        <v>2000</v>
      </c>
      <c r="M1784" s="2">
        <v>2000</v>
      </c>
      <c r="N1784" s="2">
        <v>2000</v>
      </c>
      <c r="O1784" s="2">
        <v>2000</v>
      </c>
      <c r="P1784" s="2" t="s">
        <v>1432</v>
      </c>
      <c r="Q1784" s="2" t="s">
        <v>1352</v>
      </c>
      <c r="R1784" s="2" t="s">
        <v>278</v>
      </c>
    </row>
    <row r="1785" spans="1:18">
      <c r="A1785" s="2" t="s">
        <v>1421</v>
      </c>
      <c r="B1785" s="2" t="s">
        <v>42</v>
      </c>
      <c r="C1785" s="2" t="s">
        <v>130</v>
      </c>
      <c r="E1785" s="2">
        <v>3000</v>
      </c>
      <c r="F1785" s="2">
        <v>2453.13</v>
      </c>
      <c r="G1785" s="2">
        <v>1000</v>
      </c>
      <c r="H1785" s="2" t="str">
        <f t="shared" si="54"/>
        <v/>
      </c>
      <c r="J1785" s="2">
        <f t="shared" si="55"/>
        <v>1000</v>
      </c>
      <c r="K1785" s="2">
        <v>1000</v>
      </c>
      <c r="L1785" s="2">
        <v>1000</v>
      </c>
      <c r="M1785" s="2">
        <v>1000</v>
      </c>
      <c r="N1785" s="2">
        <v>1000</v>
      </c>
      <c r="O1785" s="2">
        <v>1000</v>
      </c>
      <c r="P1785" s="2" t="s">
        <v>1433</v>
      </c>
      <c r="Q1785" s="2" t="s">
        <v>1352</v>
      </c>
      <c r="R1785" s="2" t="s">
        <v>278</v>
      </c>
    </row>
    <row r="1786" spans="1:18">
      <c r="A1786" s="2" t="s">
        <v>1421</v>
      </c>
      <c r="B1786" s="2" t="s">
        <v>42</v>
      </c>
      <c r="C1786" s="2" t="s">
        <v>132</v>
      </c>
      <c r="F1786" s="2">
        <v>61.29</v>
      </c>
      <c r="H1786" s="2" t="str">
        <f t="shared" si="54"/>
        <v/>
      </c>
      <c r="J1786" s="2">
        <f t="shared" si="55"/>
        <v>0</v>
      </c>
      <c r="Q1786" s="2" t="s">
        <v>1352</v>
      </c>
      <c r="R1786" s="2" t="s">
        <v>278</v>
      </c>
    </row>
    <row r="1787" spans="1:18">
      <c r="A1787" s="2" t="s">
        <v>1421</v>
      </c>
      <c r="B1787" s="2" t="s">
        <v>42</v>
      </c>
      <c r="C1787" s="2" t="s">
        <v>144</v>
      </c>
      <c r="F1787" s="2">
        <v>105</v>
      </c>
      <c r="H1787" s="2" t="str">
        <f t="shared" si="54"/>
        <v/>
      </c>
      <c r="J1787" s="2">
        <f t="shared" si="55"/>
        <v>0</v>
      </c>
      <c r="P1787" s="2" t="s">
        <v>1434</v>
      </c>
      <c r="Q1787" s="2" t="s">
        <v>1352</v>
      </c>
      <c r="R1787" s="2" t="s">
        <v>278</v>
      </c>
    </row>
    <row r="1788" spans="1:18">
      <c r="A1788" s="2" t="s">
        <v>1421</v>
      </c>
      <c r="B1788" s="2" t="s">
        <v>60</v>
      </c>
      <c r="C1788" s="2" t="s">
        <v>87</v>
      </c>
      <c r="D1788" s="2">
        <v>855</v>
      </c>
      <c r="E1788" s="2">
        <v>855</v>
      </c>
      <c r="F1788" s="2">
        <v>855</v>
      </c>
      <c r="G1788" s="2">
        <v>855</v>
      </c>
      <c r="H1788" s="2" t="str">
        <f t="shared" si="54"/>
        <v/>
      </c>
      <c r="J1788" s="2">
        <f t="shared" si="55"/>
        <v>855</v>
      </c>
      <c r="K1788" s="2">
        <v>2655</v>
      </c>
      <c r="L1788" s="2">
        <v>2656</v>
      </c>
      <c r="M1788" s="2">
        <v>2656</v>
      </c>
      <c r="N1788" s="2">
        <v>4412</v>
      </c>
      <c r="O1788" s="2">
        <v>2256</v>
      </c>
      <c r="P1788" s="2" t="s">
        <v>1435</v>
      </c>
      <c r="Q1788" s="2" t="s">
        <v>1352</v>
      </c>
      <c r="R1788" s="2" t="s">
        <v>278</v>
      </c>
    </row>
    <row r="1789" spans="1:18">
      <c r="A1789" s="2" t="s">
        <v>1421</v>
      </c>
      <c r="B1789" s="2" t="s">
        <v>159</v>
      </c>
      <c r="C1789" s="2" t="s">
        <v>160</v>
      </c>
      <c r="D1789" s="2">
        <v>-32.17</v>
      </c>
      <c r="E1789" s="2">
        <v>-170</v>
      </c>
      <c r="F1789" s="2">
        <v>-169.83</v>
      </c>
      <c r="H1789" s="2" t="str">
        <f t="shared" si="54"/>
        <v/>
      </c>
      <c r="J1789" s="2">
        <f t="shared" si="55"/>
        <v>0</v>
      </c>
      <c r="P1789" s="2" t="s">
        <v>1436</v>
      </c>
      <c r="Q1789" s="2" t="s">
        <v>1352</v>
      </c>
      <c r="R1789" s="2" t="s">
        <v>278</v>
      </c>
    </row>
    <row r="1790" spans="1:18">
      <c r="A1790" s="2" t="s">
        <v>1421</v>
      </c>
      <c r="B1790" s="2" t="s">
        <v>90</v>
      </c>
      <c r="C1790" s="2" t="s">
        <v>91</v>
      </c>
      <c r="D1790" s="2">
        <v>13035.86</v>
      </c>
      <c r="E1790" s="2">
        <v>1233</v>
      </c>
      <c r="G1790" s="2">
        <v>15929</v>
      </c>
      <c r="H1790" s="2" t="str">
        <f t="shared" si="54"/>
        <v/>
      </c>
      <c r="J1790" s="2">
        <f t="shared" si="55"/>
        <v>15929</v>
      </c>
      <c r="K1790" s="2">
        <v>15878</v>
      </c>
      <c r="L1790" s="2">
        <v>15894</v>
      </c>
      <c r="M1790" s="2">
        <v>15855</v>
      </c>
      <c r="N1790" s="2">
        <v>15826</v>
      </c>
      <c r="O1790" s="2">
        <v>15626</v>
      </c>
      <c r="P1790" s="2" t="s">
        <v>465</v>
      </c>
      <c r="Q1790" s="2" t="s">
        <v>1352</v>
      </c>
      <c r="R1790" s="2" t="s">
        <v>278</v>
      </c>
    </row>
    <row r="1791" spans="1:18">
      <c r="A1791" s="2" t="s">
        <v>1421</v>
      </c>
      <c r="B1791" s="2" t="s">
        <v>90</v>
      </c>
      <c r="C1791" s="2" t="s">
        <v>378</v>
      </c>
      <c r="D1791" s="2">
        <v>449.65</v>
      </c>
      <c r="E1791" s="2">
        <v>370</v>
      </c>
      <c r="G1791" s="2">
        <v>450</v>
      </c>
      <c r="H1791" s="2" t="str">
        <f t="shared" si="54"/>
        <v/>
      </c>
      <c r="J1791" s="2">
        <f t="shared" si="55"/>
        <v>450</v>
      </c>
      <c r="K1791" s="2">
        <v>450</v>
      </c>
      <c r="L1791" s="2">
        <v>450</v>
      </c>
      <c r="M1791" s="2">
        <v>450</v>
      </c>
      <c r="N1791" s="2">
        <v>450</v>
      </c>
      <c r="O1791" s="2">
        <v>450</v>
      </c>
      <c r="Q1791" s="2" t="s">
        <v>1352</v>
      </c>
      <c r="R1791" s="2" t="s">
        <v>278</v>
      </c>
    </row>
    <row r="1792" spans="1:18">
      <c r="A1792" s="2" t="s">
        <v>1437</v>
      </c>
      <c r="B1792" s="2" t="s">
        <v>275</v>
      </c>
      <c r="C1792" s="2" t="s">
        <v>928</v>
      </c>
      <c r="D1792" s="2">
        <v>-1481.1</v>
      </c>
      <c r="E1792" s="2">
        <v>-1500</v>
      </c>
      <c r="F1792" s="2">
        <v>-1481.1</v>
      </c>
      <c r="G1792" s="2">
        <v>-1500</v>
      </c>
      <c r="H1792" s="2" t="str">
        <f t="shared" si="54"/>
        <v/>
      </c>
      <c r="J1792" s="2">
        <f t="shared" si="55"/>
        <v>-1500</v>
      </c>
      <c r="K1792" s="2">
        <v>-1500</v>
      </c>
      <c r="L1792" s="2">
        <v>-1500</v>
      </c>
      <c r="M1792" s="2">
        <v>-1500</v>
      </c>
      <c r="N1792" s="2">
        <v>-1500</v>
      </c>
      <c r="O1792" s="2">
        <v>-1500</v>
      </c>
      <c r="P1792" s="2" t="s">
        <v>1438</v>
      </c>
      <c r="Q1792" s="2" t="s">
        <v>1352</v>
      </c>
      <c r="R1792" s="2" t="s">
        <v>278</v>
      </c>
    </row>
    <row r="1793" spans="1:18">
      <c r="A1793" s="2" t="s">
        <v>1437</v>
      </c>
      <c r="B1793" s="2" t="s">
        <v>15</v>
      </c>
      <c r="C1793" s="2" t="s">
        <v>72</v>
      </c>
      <c r="D1793" s="2">
        <v>-214.1</v>
      </c>
      <c r="E1793" s="2">
        <v>-215</v>
      </c>
      <c r="F1793" s="2">
        <v>-214.1</v>
      </c>
      <c r="G1793" s="2">
        <v>-215</v>
      </c>
      <c r="H1793" s="2" t="str">
        <f t="shared" si="54"/>
        <v/>
      </c>
      <c r="J1793" s="2">
        <f t="shared" si="55"/>
        <v>-215</v>
      </c>
      <c r="K1793" s="2">
        <v>-215</v>
      </c>
      <c r="L1793" s="2">
        <v>-215</v>
      </c>
      <c r="M1793" s="2">
        <v>-215</v>
      </c>
      <c r="N1793" s="2">
        <v>-215</v>
      </c>
      <c r="O1793" s="2">
        <v>-215</v>
      </c>
      <c r="P1793" s="2" t="s">
        <v>1439</v>
      </c>
      <c r="Q1793" s="2" t="s">
        <v>1352</v>
      </c>
      <c r="R1793" s="2" t="s">
        <v>278</v>
      </c>
    </row>
    <row r="1794" spans="1:18">
      <c r="A1794" s="2" t="s">
        <v>1437</v>
      </c>
      <c r="B1794" s="2" t="s">
        <v>159</v>
      </c>
      <c r="C1794" s="2" t="s">
        <v>160</v>
      </c>
      <c r="D1794" s="2">
        <v>-1517</v>
      </c>
      <c r="F1794" s="2">
        <v>-604.9</v>
      </c>
      <c r="H1794" s="2" t="str">
        <f t="shared" si="54"/>
        <v/>
      </c>
      <c r="J1794" s="2">
        <f t="shared" si="55"/>
        <v>0</v>
      </c>
      <c r="P1794" s="2" t="s">
        <v>1440</v>
      </c>
      <c r="Q1794" s="2" t="s">
        <v>1352</v>
      </c>
      <c r="R1794" s="2" t="s">
        <v>278</v>
      </c>
    </row>
    <row r="1795" spans="1:18">
      <c r="A1795" s="2" t="s">
        <v>1441</v>
      </c>
      <c r="B1795" s="2" t="s">
        <v>275</v>
      </c>
      <c r="C1795" s="2" t="s">
        <v>276</v>
      </c>
      <c r="D1795" s="2">
        <v>-984.63</v>
      </c>
      <c r="E1795" s="2">
        <v>-1200</v>
      </c>
      <c r="F1795" s="2">
        <v>-1322.84</v>
      </c>
      <c r="G1795" s="2">
        <v>-1200</v>
      </c>
      <c r="H1795" s="2" t="str">
        <f t="shared" ref="H1795:H1858" si="56">IF(ABS(G1795)&gt;5000,
      IF(ABS(F1795)&lt;&gt;0,
          IF(ABS((F1795-G1795)/G1795*100)&gt;10,"W",""),""),"")</f>
        <v/>
      </c>
      <c r="J1795" s="2">
        <f t="shared" ref="J1795:J1858" si="57">G1795+I1795</f>
        <v>-1200</v>
      </c>
      <c r="K1795" s="2">
        <v>-1200</v>
      </c>
      <c r="L1795" s="2">
        <v>-1200</v>
      </c>
      <c r="M1795" s="2">
        <v>-1200</v>
      </c>
      <c r="N1795" s="2">
        <v>-1200</v>
      </c>
      <c r="O1795" s="2">
        <v>-1200</v>
      </c>
      <c r="P1795" s="2" t="s">
        <v>1442</v>
      </c>
      <c r="Q1795" s="2" t="s">
        <v>1352</v>
      </c>
      <c r="R1795" s="2" t="s">
        <v>594</v>
      </c>
    </row>
    <row r="1796" spans="1:18">
      <c r="A1796" s="2" t="s">
        <v>1441</v>
      </c>
      <c r="B1796" s="2" t="s">
        <v>10</v>
      </c>
      <c r="C1796" s="2" t="s">
        <v>114</v>
      </c>
      <c r="D1796" s="2">
        <v>-1018.75</v>
      </c>
      <c r="E1796" s="2">
        <v>-1200</v>
      </c>
      <c r="F1796" s="2">
        <v>-678.58</v>
      </c>
      <c r="G1796" s="2">
        <v>-1200</v>
      </c>
      <c r="H1796" s="2" t="str">
        <f t="shared" si="56"/>
        <v/>
      </c>
      <c r="J1796" s="2">
        <f t="shared" si="57"/>
        <v>-1200</v>
      </c>
      <c r="K1796" s="2">
        <v>-1200</v>
      </c>
      <c r="L1796" s="2">
        <v>-1200</v>
      </c>
      <c r="M1796" s="2">
        <v>-1200</v>
      </c>
      <c r="N1796" s="2">
        <v>-1200</v>
      </c>
      <c r="O1796" s="2">
        <v>-1200</v>
      </c>
      <c r="P1796" s="2" t="s">
        <v>1443</v>
      </c>
      <c r="Q1796" s="2" t="s">
        <v>1352</v>
      </c>
      <c r="R1796" s="2" t="s">
        <v>594</v>
      </c>
    </row>
    <row r="1797" spans="1:18">
      <c r="A1797" s="2" t="s">
        <v>1441</v>
      </c>
      <c r="B1797" s="2" t="s">
        <v>69</v>
      </c>
      <c r="C1797" s="2" t="s">
        <v>181</v>
      </c>
      <c r="D1797" s="2">
        <v>-3645</v>
      </c>
      <c r="E1797" s="2">
        <v>-1415</v>
      </c>
      <c r="F1797" s="2">
        <v>-1415</v>
      </c>
      <c r="G1797" s="2">
        <v>-1415</v>
      </c>
      <c r="H1797" s="2" t="str">
        <f t="shared" si="56"/>
        <v/>
      </c>
      <c r="J1797" s="2">
        <f t="shared" si="57"/>
        <v>-1415</v>
      </c>
      <c r="K1797" s="2">
        <v>-1415</v>
      </c>
      <c r="L1797" s="2">
        <v>-1415</v>
      </c>
      <c r="M1797" s="2">
        <v>-1415</v>
      </c>
      <c r="N1797" s="2">
        <v>-1413</v>
      </c>
      <c r="O1797" s="2">
        <v>-1415</v>
      </c>
      <c r="P1797" s="2" t="s">
        <v>1444</v>
      </c>
      <c r="Q1797" s="2" t="s">
        <v>1352</v>
      </c>
      <c r="R1797" s="2" t="s">
        <v>594</v>
      </c>
    </row>
    <row r="1798" spans="1:18">
      <c r="A1798" s="2" t="s">
        <v>1441</v>
      </c>
      <c r="B1798" s="2" t="s">
        <v>15</v>
      </c>
      <c r="C1798" s="2" t="s">
        <v>1410</v>
      </c>
      <c r="D1798" s="2">
        <v>-261.52</v>
      </c>
      <c r="E1798" s="2">
        <v>-400</v>
      </c>
      <c r="F1798" s="2">
        <v>-309.92</v>
      </c>
      <c r="G1798" s="2">
        <v>-400</v>
      </c>
      <c r="H1798" s="2" t="str">
        <f t="shared" si="56"/>
        <v/>
      </c>
      <c r="J1798" s="2">
        <f t="shared" si="57"/>
        <v>-400</v>
      </c>
      <c r="K1798" s="2">
        <v>-400</v>
      </c>
      <c r="L1798" s="2">
        <v>-400</v>
      </c>
      <c r="M1798" s="2">
        <v>-400</v>
      </c>
      <c r="N1798" s="2">
        <v>-400</v>
      </c>
      <c r="O1798" s="2">
        <v>-400</v>
      </c>
      <c r="P1798" s="2" t="s">
        <v>1445</v>
      </c>
      <c r="Q1798" s="2" t="s">
        <v>1352</v>
      </c>
      <c r="R1798" s="2" t="s">
        <v>594</v>
      </c>
    </row>
    <row r="1799" spans="1:18">
      <c r="A1799" s="2" t="s">
        <v>1441</v>
      </c>
      <c r="B1799" s="2" t="s">
        <v>18</v>
      </c>
      <c r="C1799" s="2" t="s">
        <v>19</v>
      </c>
      <c r="D1799" s="2">
        <v>44915.22</v>
      </c>
      <c r="E1799" s="2">
        <v>61823</v>
      </c>
      <c r="F1799" s="2">
        <v>43769.14</v>
      </c>
      <c r="G1799" s="2">
        <v>45880</v>
      </c>
      <c r="H1799" s="2" t="str">
        <f t="shared" si="56"/>
        <v/>
      </c>
      <c r="J1799" s="2">
        <f t="shared" si="57"/>
        <v>45880</v>
      </c>
      <c r="K1799" s="2">
        <v>45880</v>
      </c>
      <c r="L1799" s="2">
        <v>45880</v>
      </c>
      <c r="M1799" s="2">
        <v>45880</v>
      </c>
      <c r="N1799" s="2">
        <v>45880</v>
      </c>
      <c r="O1799" s="2">
        <v>45880</v>
      </c>
      <c r="P1799" s="2" t="s">
        <v>20</v>
      </c>
      <c r="Q1799" s="2" t="s">
        <v>1352</v>
      </c>
      <c r="R1799" s="2" t="s">
        <v>594</v>
      </c>
    </row>
    <row r="1800" spans="1:18">
      <c r="A1800" s="2" t="s">
        <v>1441</v>
      </c>
      <c r="B1800" s="2" t="s">
        <v>18</v>
      </c>
      <c r="C1800" s="2" t="s">
        <v>21</v>
      </c>
      <c r="D1800" s="2">
        <v>64.489999999999995</v>
      </c>
      <c r="E1800" s="2">
        <v>280</v>
      </c>
      <c r="F1800" s="2">
        <v>205.43</v>
      </c>
      <c r="G1800" s="2">
        <v>250</v>
      </c>
      <c r="H1800" s="2" t="str">
        <f t="shared" si="56"/>
        <v/>
      </c>
      <c r="J1800" s="2">
        <f t="shared" si="57"/>
        <v>250</v>
      </c>
      <c r="K1800" s="2">
        <v>250</v>
      </c>
      <c r="L1800" s="2">
        <v>250</v>
      </c>
      <c r="M1800" s="2">
        <v>250</v>
      </c>
      <c r="N1800" s="2">
        <v>250</v>
      </c>
      <c r="O1800" s="2">
        <v>250</v>
      </c>
      <c r="P1800" s="2" t="s">
        <v>22</v>
      </c>
      <c r="Q1800" s="2" t="s">
        <v>1352</v>
      </c>
      <c r="R1800" s="2" t="s">
        <v>594</v>
      </c>
    </row>
    <row r="1801" spans="1:18">
      <c r="A1801" s="2" t="s">
        <v>1441</v>
      </c>
      <c r="B1801" s="2" t="s">
        <v>18</v>
      </c>
      <c r="C1801" s="2" t="s">
        <v>23</v>
      </c>
      <c r="D1801" s="2">
        <v>-1323.98</v>
      </c>
      <c r="H1801" s="2" t="str">
        <f t="shared" si="56"/>
        <v/>
      </c>
      <c r="J1801" s="2">
        <f t="shared" si="57"/>
        <v>0</v>
      </c>
      <c r="P1801" s="2" t="s">
        <v>24</v>
      </c>
      <c r="Q1801" s="2" t="s">
        <v>1352</v>
      </c>
      <c r="R1801" s="2" t="s">
        <v>594</v>
      </c>
    </row>
    <row r="1802" spans="1:18">
      <c r="A1802" s="2" t="s">
        <v>1441</v>
      </c>
      <c r="B1802" s="2" t="s">
        <v>18</v>
      </c>
      <c r="C1802" s="2" t="s">
        <v>25</v>
      </c>
      <c r="D1802" s="2">
        <v>-0.22</v>
      </c>
      <c r="H1802" s="2" t="str">
        <f t="shared" si="56"/>
        <v/>
      </c>
      <c r="J1802" s="2">
        <f t="shared" si="57"/>
        <v>0</v>
      </c>
      <c r="N1802" s="2">
        <v>280</v>
      </c>
      <c r="P1802" s="2" t="s">
        <v>239</v>
      </c>
      <c r="Q1802" s="2" t="s">
        <v>1352</v>
      </c>
      <c r="R1802" s="2" t="s">
        <v>594</v>
      </c>
    </row>
    <row r="1803" spans="1:18">
      <c r="A1803" s="2" t="s">
        <v>1441</v>
      </c>
      <c r="B1803" s="2" t="s">
        <v>18</v>
      </c>
      <c r="C1803" s="2" t="s">
        <v>27</v>
      </c>
      <c r="D1803" s="2">
        <v>2374.13</v>
      </c>
      <c r="E1803" s="2">
        <v>5484</v>
      </c>
      <c r="F1803" s="2">
        <v>5793.12</v>
      </c>
      <c r="G1803" s="2">
        <v>5640</v>
      </c>
      <c r="H1803" s="2" t="str">
        <f t="shared" si="56"/>
        <v/>
      </c>
      <c r="J1803" s="2">
        <f t="shared" si="57"/>
        <v>5640</v>
      </c>
      <c r="K1803" s="2">
        <v>5640</v>
      </c>
      <c r="L1803" s="2">
        <v>5640</v>
      </c>
      <c r="M1803" s="2">
        <v>5640</v>
      </c>
      <c r="N1803" s="2">
        <v>5640</v>
      </c>
      <c r="O1803" s="2">
        <v>5640</v>
      </c>
      <c r="P1803" s="2" t="s">
        <v>20</v>
      </c>
      <c r="Q1803" s="2" t="s">
        <v>1352</v>
      </c>
      <c r="R1803" s="2" t="s">
        <v>594</v>
      </c>
    </row>
    <row r="1804" spans="1:18">
      <c r="A1804" s="2" t="s">
        <v>1441</v>
      </c>
      <c r="B1804" s="2" t="s">
        <v>18</v>
      </c>
      <c r="C1804" s="2" t="s">
        <v>29</v>
      </c>
      <c r="D1804" s="2">
        <v>662.83</v>
      </c>
      <c r="H1804" s="2" t="str">
        <f t="shared" si="56"/>
        <v/>
      </c>
      <c r="J1804" s="2">
        <f t="shared" si="57"/>
        <v>0</v>
      </c>
      <c r="P1804" s="2" t="s">
        <v>24</v>
      </c>
      <c r="Q1804" s="2" t="s">
        <v>1352</v>
      </c>
      <c r="R1804" s="2" t="s">
        <v>594</v>
      </c>
    </row>
    <row r="1805" spans="1:18">
      <c r="A1805" s="2" t="s">
        <v>1441</v>
      </c>
      <c r="B1805" s="2" t="s">
        <v>18</v>
      </c>
      <c r="C1805" s="2" t="s">
        <v>31</v>
      </c>
      <c r="D1805" s="2">
        <v>9125.7099999999991</v>
      </c>
      <c r="E1805" s="2">
        <v>12650</v>
      </c>
      <c r="F1805" s="2">
        <v>9256.2900000000009</v>
      </c>
      <c r="G1805" s="2">
        <v>10175</v>
      </c>
      <c r="H1805" s="2" t="str">
        <f t="shared" si="56"/>
        <v/>
      </c>
      <c r="J1805" s="2">
        <f t="shared" si="57"/>
        <v>10175</v>
      </c>
      <c r="K1805" s="2">
        <v>10175</v>
      </c>
      <c r="L1805" s="2">
        <v>10175</v>
      </c>
      <c r="M1805" s="2">
        <v>10175</v>
      </c>
      <c r="N1805" s="2">
        <v>10175</v>
      </c>
      <c r="O1805" s="2">
        <v>10175</v>
      </c>
      <c r="P1805" s="2" t="s">
        <v>20</v>
      </c>
      <c r="Q1805" s="2" t="s">
        <v>1352</v>
      </c>
      <c r="R1805" s="2" t="s">
        <v>594</v>
      </c>
    </row>
    <row r="1806" spans="1:18">
      <c r="A1806" s="2" t="s">
        <v>1441</v>
      </c>
      <c r="B1806" s="2" t="s">
        <v>18</v>
      </c>
      <c r="C1806" s="2" t="s">
        <v>32</v>
      </c>
      <c r="D1806" s="2">
        <v>0.22</v>
      </c>
      <c r="H1806" s="2" t="str">
        <f t="shared" si="56"/>
        <v/>
      </c>
      <c r="J1806" s="2">
        <f t="shared" si="57"/>
        <v>0</v>
      </c>
      <c r="P1806" s="2" t="s">
        <v>240</v>
      </c>
      <c r="Q1806" s="2" t="s">
        <v>1352</v>
      </c>
      <c r="R1806" s="2" t="s">
        <v>594</v>
      </c>
    </row>
    <row r="1807" spans="1:18">
      <c r="A1807" s="2" t="s">
        <v>1441</v>
      </c>
      <c r="B1807" s="2" t="s">
        <v>18</v>
      </c>
      <c r="C1807" s="2" t="s">
        <v>93</v>
      </c>
      <c r="F1807" s="2">
        <v>67.08</v>
      </c>
      <c r="H1807" s="2" t="str">
        <f t="shared" si="56"/>
        <v/>
      </c>
      <c r="J1807" s="2">
        <f t="shared" si="57"/>
        <v>0</v>
      </c>
      <c r="P1807" s="2" t="s">
        <v>26</v>
      </c>
      <c r="Q1807" s="2" t="s">
        <v>1352</v>
      </c>
      <c r="R1807" s="2" t="s">
        <v>594</v>
      </c>
    </row>
    <row r="1808" spans="1:18">
      <c r="A1808" s="2" t="s">
        <v>1441</v>
      </c>
      <c r="B1808" s="2" t="s">
        <v>18</v>
      </c>
      <c r="C1808" s="2" t="s">
        <v>291</v>
      </c>
      <c r="D1808" s="2">
        <v>20</v>
      </c>
      <c r="H1808" s="2" t="str">
        <f t="shared" si="56"/>
        <v/>
      </c>
      <c r="J1808" s="2">
        <f t="shared" si="57"/>
        <v>0</v>
      </c>
      <c r="P1808" s="2" t="s">
        <v>26</v>
      </c>
      <c r="Q1808" s="2" t="s">
        <v>1352</v>
      </c>
      <c r="R1808" s="2" t="s">
        <v>594</v>
      </c>
    </row>
    <row r="1809" spans="1:18">
      <c r="A1809" s="2" t="s">
        <v>1441</v>
      </c>
      <c r="B1809" s="2" t="s">
        <v>18</v>
      </c>
      <c r="C1809" s="2" t="s">
        <v>95</v>
      </c>
      <c r="D1809" s="2">
        <v>294</v>
      </c>
      <c r="E1809" s="2">
        <v>450</v>
      </c>
      <c r="F1809" s="2">
        <v>441</v>
      </c>
      <c r="G1809" s="2">
        <v>600</v>
      </c>
      <c r="H1809" s="2" t="str">
        <f t="shared" si="56"/>
        <v/>
      </c>
      <c r="J1809" s="2">
        <f t="shared" si="57"/>
        <v>600</v>
      </c>
      <c r="K1809" s="2">
        <v>600</v>
      </c>
      <c r="L1809" s="2">
        <v>600</v>
      </c>
      <c r="M1809" s="2">
        <v>600</v>
      </c>
      <c r="N1809" s="2">
        <v>600</v>
      </c>
      <c r="O1809" s="2">
        <v>600</v>
      </c>
      <c r="P1809" s="2" t="s">
        <v>1446</v>
      </c>
      <c r="Q1809" s="2" t="s">
        <v>1352</v>
      </c>
      <c r="R1809" s="2" t="s">
        <v>594</v>
      </c>
    </row>
    <row r="1810" spans="1:18">
      <c r="A1810" s="2" t="s">
        <v>1441</v>
      </c>
      <c r="B1810" s="2" t="s">
        <v>18</v>
      </c>
      <c r="C1810" s="2" t="s">
        <v>34</v>
      </c>
      <c r="F1810" s="2">
        <v>85.28</v>
      </c>
      <c r="H1810" s="2" t="str">
        <f t="shared" si="56"/>
        <v/>
      </c>
      <c r="J1810" s="2">
        <f t="shared" si="57"/>
        <v>0</v>
      </c>
      <c r="Q1810" s="2" t="s">
        <v>1352</v>
      </c>
      <c r="R1810" s="2" t="s">
        <v>594</v>
      </c>
    </row>
    <row r="1811" spans="1:18">
      <c r="A1811" s="2" t="s">
        <v>1441</v>
      </c>
      <c r="B1811" s="2" t="s">
        <v>18</v>
      </c>
      <c r="C1811" s="2" t="s">
        <v>294</v>
      </c>
      <c r="D1811" s="2">
        <v>36.520000000000003</v>
      </c>
      <c r="H1811" s="2" t="str">
        <f t="shared" si="56"/>
        <v/>
      </c>
      <c r="J1811" s="2">
        <f t="shared" si="57"/>
        <v>0</v>
      </c>
      <c r="P1811" s="2" t="s">
        <v>1447</v>
      </c>
      <c r="Q1811" s="2" t="s">
        <v>1352</v>
      </c>
      <c r="R1811" s="2" t="s">
        <v>594</v>
      </c>
    </row>
    <row r="1812" spans="1:18">
      <c r="A1812" s="2" t="s">
        <v>1441</v>
      </c>
      <c r="B1812" s="2" t="s">
        <v>36</v>
      </c>
      <c r="C1812" s="2" t="s">
        <v>41</v>
      </c>
      <c r="D1812" s="2">
        <v>3391.96</v>
      </c>
      <c r="E1812" s="2">
        <v>4538</v>
      </c>
      <c r="F1812" s="2">
        <v>3498.31</v>
      </c>
      <c r="G1812" s="2">
        <v>3669</v>
      </c>
      <c r="H1812" s="2" t="str">
        <f t="shared" si="56"/>
        <v/>
      </c>
      <c r="J1812" s="2">
        <f t="shared" si="57"/>
        <v>3669</v>
      </c>
      <c r="K1812" s="2">
        <v>3669</v>
      </c>
      <c r="L1812" s="2">
        <v>3669</v>
      </c>
      <c r="M1812" s="2">
        <v>3669</v>
      </c>
      <c r="N1812" s="2">
        <v>3669</v>
      </c>
      <c r="O1812" s="2">
        <v>3669</v>
      </c>
      <c r="P1812" s="2" t="s">
        <v>20</v>
      </c>
      <c r="Q1812" s="2" t="s">
        <v>1352</v>
      </c>
      <c r="R1812" s="2" t="s">
        <v>594</v>
      </c>
    </row>
    <row r="1813" spans="1:18">
      <c r="A1813" s="2" t="s">
        <v>1441</v>
      </c>
      <c r="B1813" s="2" t="s">
        <v>42</v>
      </c>
      <c r="C1813" s="2" t="s">
        <v>43</v>
      </c>
      <c r="D1813" s="2">
        <v>227.74</v>
      </c>
      <c r="E1813" s="2">
        <v>400</v>
      </c>
      <c r="F1813" s="2">
        <v>225.77</v>
      </c>
      <c r="G1813" s="2">
        <v>400</v>
      </c>
      <c r="H1813" s="2" t="str">
        <f t="shared" si="56"/>
        <v/>
      </c>
      <c r="J1813" s="2">
        <f t="shared" si="57"/>
        <v>400</v>
      </c>
      <c r="K1813" s="2">
        <v>400</v>
      </c>
      <c r="L1813" s="2">
        <v>400</v>
      </c>
      <c r="M1813" s="2">
        <v>400</v>
      </c>
      <c r="N1813" s="2">
        <v>400</v>
      </c>
      <c r="O1813" s="2">
        <v>400</v>
      </c>
      <c r="P1813" s="2" t="s">
        <v>1448</v>
      </c>
      <c r="Q1813" s="2" t="s">
        <v>1352</v>
      </c>
      <c r="R1813" s="2" t="s">
        <v>594</v>
      </c>
    </row>
    <row r="1814" spans="1:18">
      <c r="A1814" s="2" t="s">
        <v>1441</v>
      </c>
      <c r="B1814" s="2" t="s">
        <v>42</v>
      </c>
      <c r="C1814" s="2" t="s">
        <v>195</v>
      </c>
      <c r="F1814" s="2">
        <v>106</v>
      </c>
      <c r="H1814" s="2" t="str">
        <f t="shared" si="56"/>
        <v/>
      </c>
      <c r="J1814" s="2">
        <f t="shared" si="57"/>
        <v>0</v>
      </c>
      <c r="P1814" s="2" t="s">
        <v>1449</v>
      </c>
      <c r="Q1814" s="2" t="s">
        <v>1352</v>
      </c>
      <c r="R1814" s="2" t="s">
        <v>594</v>
      </c>
    </row>
    <row r="1815" spans="1:18">
      <c r="A1815" s="2" t="s">
        <v>1441</v>
      </c>
      <c r="B1815" s="2" t="s">
        <v>42</v>
      </c>
      <c r="C1815" s="2" t="s">
        <v>625</v>
      </c>
      <c r="F1815" s="2">
        <v>79.5</v>
      </c>
      <c r="H1815" s="2" t="str">
        <f t="shared" si="56"/>
        <v/>
      </c>
      <c r="J1815" s="2">
        <f t="shared" si="57"/>
        <v>0</v>
      </c>
      <c r="P1815" s="2" t="s">
        <v>1450</v>
      </c>
      <c r="Q1815" s="2" t="s">
        <v>1352</v>
      </c>
      <c r="R1815" s="2" t="s">
        <v>594</v>
      </c>
    </row>
    <row r="1816" spans="1:18">
      <c r="A1816" s="2" t="s">
        <v>1441</v>
      </c>
      <c r="B1816" s="2" t="s">
        <v>42</v>
      </c>
      <c r="C1816" s="2" t="s">
        <v>45</v>
      </c>
      <c r="F1816" s="2">
        <v>104.67</v>
      </c>
      <c r="H1816" s="2" t="str">
        <f t="shared" si="56"/>
        <v/>
      </c>
      <c r="J1816" s="2">
        <f t="shared" si="57"/>
        <v>0</v>
      </c>
      <c r="Q1816" s="2" t="s">
        <v>1352</v>
      </c>
      <c r="R1816" s="2" t="s">
        <v>594</v>
      </c>
    </row>
    <row r="1817" spans="1:18">
      <c r="A1817" s="2" t="s">
        <v>1441</v>
      </c>
      <c r="B1817" s="2" t="s">
        <v>42</v>
      </c>
      <c r="C1817" s="2" t="s">
        <v>312</v>
      </c>
      <c r="D1817" s="2">
        <v>125.9</v>
      </c>
      <c r="E1817" s="2">
        <v>500</v>
      </c>
      <c r="F1817" s="2">
        <v>1436.18</v>
      </c>
      <c r="G1817" s="2">
        <v>3000</v>
      </c>
      <c r="H1817" s="2" t="str">
        <f t="shared" si="56"/>
        <v/>
      </c>
      <c r="J1817" s="2">
        <f t="shared" si="57"/>
        <v>3000</v>
      </c>
      <c r="K1817" s="2">
        <v>500</v>
      </c>
      <c r="L1817" s="2">
        <v>500</v>
      </c>
      <c r="M1817" s="2">
        <v>500</v>
      </c>
      <c r="N1817" s="2">
        <v>500</v>
      </c>
      <c r="O1817" s="2">
        <v>500</v>
      </c>
      <c r="P1817" s="2" t="s">
        <v>1451</v>
      </c>
      <c r="Q1817" s="2" t="s">
        <v>1352</v>
      </c>
      <c r="R1817" s="2" t="s">
        <v>594</v>
      </c>
    </row>
    <row r="1818" spans="1:18">
      <c r="A1818" s="2" t="s">
        <v>1441</v>
      </c>
      <c r="B1818" s="2" t="s">
        <v>42</v>
      </c>
      <c r="C1818" s="2" t="s">
        <v>124</v>
      </c>
      <c r="D1818" s="2">
        <v>12</v>
      </c>
      <c r="G1818" s="2">
        <v>40</v>
      </c>
      <c r="H1818" s="2" t="str">
        <f t="shared" si="56"/>
        <v/>
      </c>
      <c r="J1818" s="2">
        <f t="shared" si="57"/>
        <v>40</v>
      </c>
      <c r="L1818" s="2">
        <v>40</v>
      </c>
      <c r="N1818" s="2">
        <v>40</v>
      </c>
      <c r="P1818" s="2" t="s">
        <v>602</v>
      </c>
      <c r="Q1818" s="2" t="s">
        <v>1352</v>
      </c>
      <c r="R1818" s="2" t="s">
        <v>594</v>
      </c>
    </row>
    <row r="1819" spans="1:18">
      <c r="A1819" s="2" t="s">
        <v>1441</v>
      </c>
      <c r="B1819" s="2" t="s">
        <v>42</v>
      </c>
      <c r="C1819" s="2" t="s">
        <v>126</v>
      </c>
      <c r="D1819" s="2">
        <v>179.95</v>
      </c>
      <c r="G1819" s="2">
        <v>300</v>
      </c>
      <c r="H1819" s="2" t="str">
        <f t="shared" si="56"/>
        <v/>
      </c>
      <c r="J1819" s="2">
        <f t="shared" si="57"/>
        <v>300</v>
      </c>
      <c r="L1819" s="2">
        <v>300</v>
      </c>
      <c r="N1819" s="2">
        <v>300</v>
      </c>
      <c r="P1819" s="2" t="s">
        <v>1452</v>
      </c>
      <c r="Q1819" s="2" t="s">
        <v>1352</v>
      </c>
      <c r="R1819" s="2" t="s">
        <v>594</v>
      </c>
    </row>
    <row r="1820" spans="1:18">
      <c r="A1820" s="2" t="s">
        <v>1441</v>
      </c>
      <c r="B1820" s="2" t="s">
        <v>42</v>
      </c>
      <c r="C1820" s="2" t="s">
        <v>210</v>
      </c>
      <c r="D1820" s="2">
        <v>2737.24</v>
      </c>
      <c r="E1820" s="2">
        <v>2700</v>
      </c>
      <c r="F1820" s="2">
        <v>2813.76</v>
      </c>
      <c r="G1820" s="2">
        <v>2850</v>
      </c>
      <c r="H1820" s="2" t="str">
        <f t="shared" si="56"/>
        <v/>
      </c>
      <c r="J1820" s="2">
        <f t="shared" si="57"/>
        <v>2850</v>
      </c>
      <c r="K1820" s="2">
        <v>2850</v>
      </c>
      <c r="L1820" s="2">
        <v>2850</v>
      </c>
      <c r="M1820" s="2">
        <v>2850</v>
      </c>
      <c r="N1820" s="2">
        <v>2850</v>
      </c>
      <c r="O1820" s="2">
        <v>2850</v>
      </c>
      <c r="P1820" s="2" t="s">
        <v>1453</v>
      </c>
      <c r="Q1820" s="2" t="s">
        <v>1352</v>
      </c>
      <c r="R1820" s="2" t="s">
        <v>594</v>
      </c>
    </row>
    <row r="1821" spans="1:18">
      <c r="A1821" s="2" t="s">
        <v>1441</v>
      </c>
      <c r="B1821" s="2" t="s">
        <v>42</v>
      </c>
      <c r="C1821" s="2" t="s">
        <v>128</v>
      </c>
      <c r="D1821" s="2">
        <v>5218.53</v>
      </c>
      <c r="E1821" s="2">
        <v>16000</v>
      </c>
      <c r="F1821" s="2">
        <v>5488.98</v>
      </c>
      <c r="G1821" s="2">
        <v>16100</v>
      </c>
      <c r="H1821" s="2" t="str">
        <f t="shared" si="56"/>
        <v>W</v>
      </c>
      <c r="J1821" s="2">
        <f t="shared" si="57"/>
        <v>16100</v>
      </c>
      <c r="K1821" s="2">
        <v>9100</v>
      </c>
      <c r="L1821" s="2">
        <v>9100</v>
      </c>
      <c r="M1821" s="2">
        <v>9100</v>
      </c>
      <c r="N1821" s="2">
        <v>9100</v>
      </c>
      <c r="O1821" s="2">
        <v>9100</v>
      </c>
      <c r="P1821" s="2" t="s">
        <v>1454</v>
      </c>
      <c r="Q1821" s="2" t="s">
        <v>1352</v>
      </c>
      <c r="R1821" s="2" t="s">
        <v>594</v>
      </c>
    </row>
    <row r="1822" spans="1:18">
      <c r="A1822" s="2" t="s">
        <v>1441</v>
      </c>
      <c r="B1822" s="2" t="s">
        <v>42</v>
      </c>
      <c r="C1822" s="2" t="s">
        <v>130</v>
      </c>
      <c r="D1822" s="2">
        <v>397.78</v>
      </c>
      <c r="E1822" s="2">
        <v>500</v>
      </c>
      <c r="F1822" s="2">
        <v>397.78</v>
      </c>
      <c r="G1822" s="2">
        <v>600</v>
      </c>
      <c r="H1822" s="2" t="str">
        <f t="shared" si="56"/>
        <v/>
      </c>
      <c r="J1822" s="2">
        <f t="shared" si="57"/>
        <v>600</v>
      </c>
      <c r="K1822" s="2">
        <v>600</v>
      </c>
      <c r="L1822" s="2">
        <v>600</v>
      </c>
      <c r="M1822" s="2">
        <v>600</v>
      </c>
      <c r="N1822" s="2">
        <v>600</v>
      </c>
      <c r="O1822" s="2">
        <v>600</v>
      </c>
      <c r="P1822" s="2" t="s">
        <v>1455</v>
      </c>
      <c r="Q1822" s="2" t="s">
        <v>1352</v>
      </c>
      <c r="R1822" s="2" t="s">
        <v>594</v>
      </c>
    </row>
    <row r="1823" spans="1:18">
      <c r="A1823" s="2" t="s">
        <v>1441</v>
      </c>
      <c r="B1823" s="2" t="s">
        <v>42</v>
      </c>
      <c r="C1823" s="2" t="s">
        <v>46</v>
      </c>
      <c r="D1823" s="2">
        <v>205.95</v>
      </c>
      <c r="E1823" s="2">
        <v>120</v>
      </c>
      <c r="G1823" s="2">
        <v>120</v>
      </c>
      <c r="H1823" s="2" t="str">
        <f t="shared" si="56"/>
        <v/>
      </c>
      <c r="J1823" s="2">
        <f t="shared" si="57"/>
        <v>120</v>
      </c>
      <c r="K1823" s="2">
        <v>120</v>
      </c>
      <c r="L1823" s="2">
        <v>120</v>
      </c>
      <c r="M1823" s="2">
        <v>120</v>
      </c>
      <c r="N1823" s="2">
        <v>120</v>
      </c>
      <c r="O1823" s="2">
        <v>120</v>
      </c>
      <c r="P1823" s="2" t="s">
        <v>1456</v>
      </c>
      <c r="Q1823" s="2" t="s">
        <v>1352</v>
      </c>
      <c r="R1823" s="2" t="s">
        <v>594</v>
      </c>
    </row>
    <row r="1824" spans="1:18">
      <c r="A1824" s="2" t="s">
        <v>1441</v>
      </c>
      <c r="B1824" s="2" t="s">
        <v>42</v>
      </c>
      <c r="C1824" s="2" t="s">
        <v>132</v>
      </c>
      <c r="D1824" s="2">
        <v>73.44</v>
      </c>
      <c r="E1824" s="2">
        <v>75</v>
      </c>
      <c r="F1824" s="2">
        <v>73.44</v>
      </c>
      <c r="G1824" s="2">
        <v>75</v>
      </c>
      <c r="H1824" s="2" t="str">
        <f t="shared" si="56"/>
        <v/>
      </c>
      <c r="J1824" s="2">
        <f t="shared" si="57"/>
        <v>75</v>
      </c>
      <c r="K1824" s="2">
        <v>75</v>
      </c>
      <c r="L1824" s="2">
        <v>75</v>
      </c>
      <c r="M1824" s="2">
        <v>75</v>
      </c>
      <c r="N1824" s="2">
        <v>75</v>
      </c>
      <c r="O1824" s="2">
        <v>75</v>
      </c>
      <c r="P1824" s="2" t="s">
        <v>1457</v>
      </c>
      <c r="Q1824" s="2" t="s">
        <v>1352</v>
      </c>
      <c r="R1824" s="2" t="s">
        <v>594</v>
      </c>
    </row>
    <row r="1825" spans="1:18">
      <c r="A1825" s="2" t="s">
        <v>1441</v>
      </c>
      <c r="B1825" s="2" t="s">
        <v>42</v>
      </c>
      <c r="C1825" s="2" t="s">
        <v>257</v>
      </c>
      <c r="F1825" s="2">
        <v>0.8</v>
      </c>
      <c r="H1825" s="2" t="str">
        <f t="shared" si="56"/>
        <v/>
      </c>
      <c r="J1825" s="2">
        <f t="shared" si="57"/>
        <v>0</v>
      </c>
      <c r="P1825" s="2" t="s">
        <v>1458</v>
      </c>
      <c r="Q1825" s="2" t="s">
        <v>1352</v>
      </c>
      <c r="R1825" s="2" t="s">
        <v>594</v>
      </c>
    </row>
    <row r="1826" spans="1:18">
      <c r="A1826" s="2" t="s">
        <v>1441</v>
      </c>
      <c r="B1826" s="2" t="s">
        <v>42</v>
      </c>
      <c r="C1826" s="2" t="s">
        <v>136</v>
      </c>
      <c r="D1826" s="2">
        <v>720.25</v>
      </c>
      <c r="E1826" s="2">
        <v>750</v>
      </c>
      <c r="F1826" s="2">
        <v>720.25</v>
      </c>
      <c r="G1826" s="2">
        <v>750</v>
      </c>
      <c r="H1826" s="2" t="str">
        <f t="shared" si="56"/>
        <v/>
      </c>
      <c r="J1826" s="2">
        <f t="shared" si="57"/>
        <v>750</v>
      </c>
      <c r="K1826" s="2">
        <v>750</v>
      </c>
      <c r="L1826" s="2">
        <v>750</v>
      </c>
      <c r="M1826" s="2">
        <v>750</v>
      </c>
      <c r="N1826" s="2">
        <v>750</v>
      </c>
      <c r="O1826" s="2">
        <v>750</v>
      </c>
      <c r="P1826" s="2" t="s">
        <v>1459</v>
      </c>
      <c r="Q1826" s="2" t="s">
        <v>1352</v>
      </c>
      <c r="R1826" s="2" t="s">
        <v>594</v>
      </c>
    </row>
    <row r="1827" spans="1:18">
      <c r="A1827" s="2" t="s">
        <v>1441</v>
      </c>
      <c r="B1827" s="2" t="s">
        <v>42</v>
      </c>
      <c r="C1827" s="2" t="s">
        <v>81</v>
      </c>
      <c r="D1827" s="2">
        <v>169.67</v>
      </c>
      <c r="E1827" s="2">
        <v>320</v>
      </c>
      <c r="F1827" s="2">
        <v>338.13</v>
      </c>
      <c r="G1827" s="2">
        <v>350</v>
      </c>
      <c r="H1827" s="2" t="str">
        <f t="shared" si="56"/>
        <v/>
      </c>
      <c r="J1827" s="2">
        <f t="shared" si="57"/>
        <v>350</v>
      </c>
      <c r="K1827" s="2">
        <v>350</v>
      </c>
      <c r="L1827" s="2">
        <v>350</v>
      </c>
      <c r="M1827" s="2">
        <v>350</v>
      </c>
      <c r="N1827" s="2">
        <v>350</v>
      </c>
      <c r="O1827" s="2">
        <v>350</v>
      </c>
      <c r="P1827" s="2" t="s">
        <v>1460</v>
      </c>
      <c r="Q1827" s="2" t="s">
        <v>1352</v>
      </c>
      <c r="R1827" s="2" t="s">
        <v>594</v>
      </c>
    </row>
    <row r="1828" spans="1:18">
      <c r="A1828" s="2" t="s">
        <v>1441</v>
      </c>
      <c r="B1828" s="2" t="s">
        <v>42</v>
      </c>
      <c r="C1828" s="2" t="s">
        <v>50</v>
      </c>
      <c r="D1828" s="2">
        <v>960.44</v>
      </c>
      <c r="E1828" s="2">
        <v>1500</v>
      </c>
      <c r="F1828" s="2">
        <v>446.99</v>
      </c>
      <c r="G1828" s="2">
        <v>1000</v>
      </c>
      <c r="H1828" s="2" t="str">
        <f t="shared" si="56"/>
        <v/>
      </c>
      <c r="J1828" s="2">
        <f t="shared" si="57"/>
        <v>1000</v>
      </c>
      <c r="K1828" s="2">
        <v>1000</v>
      </c>
      <c r="L1828" s="2">
        <v>1000</v>
      </c>
      <c r="M1828" s="2">
        <v>1000</v>
      </c>
      <c r="N1828" s="2">
        <v>1000</v>
      </c>
      <c r="O1828" s="2">
        <v>1000</v>
      </c>
      <c r="P1828" s="2" t="s">
        <v>296</v>
      </c>
      <c r="Q1828" s="2" t="s">
        <v>1352</v>
      </c>
      <c r="R1828" s="2" t="s">
        <v>594</v>
      </c>
    </row>
    <row r="1829" spans="1:18">
      <c r="A1829" s="2" t="s">
        <v>1441</v>
      </c>
      <c r="B1829" s="2" t="s">
        <v>42</v>
      </c>
      <c r="C1829" s="2" t="s">
        <v>52</v>
      </c>
      <c r="D1829" s="2">
        <v>619</v>
      </c>
      <c r="E1829" s="2">
        <v>600</v>
      </c>
      <c r="F1829" s="2">
        <v>640</v>
      </c>
      <c r="G1829" s="2">
        <v>650</v>
      </c>
      <c r="H1829" s="2" t="str">
        <f t="shared" si="56"/>
        <v/>
      </c>
      <c r="J1829" s="2">
        <f t="shared" si="57"/>
        <v>650</v>
      </c>
      <c r="K1829" s="2">
        <v>650</v>
      </c>
      <c r="L1829" s="2">
        <v>650</v>
      </c>
      <c r="M1829" s="2">
        <v>650</v>
      </c>
      <c r="N1829" s="2">
        <v>650</v>
      </c>
      <c r="O1829" s="2">
        <v>650</v>
      </c>
      <c r="P1829" s="2" t="s">
        <v>1461</v>
      </c>
      <c r="Q1829" s="2" t="s">
        <v>1352</v>
      </c>
      <c r="R1829" s="2" t="s">
        <v>594</v>
      </c>
    </row>
    <row r="1830" spans="1:18">
      <c r="A1830" s="2" t="s">
        <v>1441</v>
      </c>
      <c r="B1830" s="2" t="s">
        <v>42</v>
      </c>
      <c r="C1830" s="2" t="s">
        <v>142</v>
      </c>
      <c r="D1830" s="2">
        <v>663.38</v>
      </c>
      <c r="E1830" s="2">
        <v>700</v>
      </c>
      <c r="F1830" s="2">
        <v>729.72</v>
      </c>
      <c r="G1830" s="2">
        <v>700</v>
      </c>
      <c r="H1830" s="2" t="str">
        <f t="shared" si="56"/>
        <v/>
      </c>
      <c r="J1830" s="2">
        <f t="shared" si="57"/>
        <v>700</v>
      </c>
      <c r="K1830" s="2">
        <v>700</v>
      </c>
      <c r="L1830" s="2">
        <v>700</v>
      </c>
      <c r="M1830" s="2">
        <v>700</v>
      </c>
      <c r="N1830" s="2">
        <v>700</v>
      </c>
      <c r="O1830" s="2">
        <v>700</v>
      </c>
      <c r="P1830" s="2" t="s">
        <v>296</v>
      </c>
      <c r="Q1830" s="2" t="s">
        <v>1352</v>
      </c>
      <c r="R1830" s="2" t="s">
        <v>594</v>
      </c>
    </row>
    <row r="1831" spans="1:18">
      <c r="A1831" s="2" t="s">
        <v>1441</v>
      </c>
      <c r="B1831" s="2" t="s">
        <v>42</v>
      </c>
      <c r="C1831" s="2" t="s">
        <v>54</v>
      </c>
      <c r="D1831" s="2">
        <v>81.28</v>
      </c>
      <c r="E1831" s="2">
        <v>350</v>
      </c>
      <c r="F1831" s="2">
        <v>325.88</v>
      </c>
      <c r="G1831" s="2">
        <v>350</v>
      </c>
      <c r="H1831" s="2" t="str">
        <f t="shared" si="56"/>
        <v/>
      </c>
      <c r="J1831" s="2">
        <f t="shared" si="57"/>
        <v>350</v>
      </c>
      <c r="K1831" s="2">
        <v>350</v>
      </c>
      <c r="L1831" s="2">
        <v>350</v>
      </c>
      <c r="M1831" s="2">
        <v>350</v>
      </c>
      <c r="N1831" s="2">
        <v>350</v>
      </c>
      <c r="O1831" s="2">
        <v>350</v>
      </c>
      <c r="P1831" s="2" t="s">
        <v>1462</v>
      </c>
      <c r="Q1831" s="2" t="s">
        <v>1352</v>
      </c>
      <c r="R1831" s="2" t="s">
        <v>594</v>
      </c>
    </row>
    <row r="1832" spans="1:18">
      <c r="A1832" s="2" t="s">
        <v>1441</v>
      </c>
      <c r="B1832" s="2" t="s">
        <v>42</v>
      </c>
      <c r="C1832" s="2" t="s">
        <v>352</v>
      </c>
      <c r="D1832" s="2">
        <v>363.95</v>
      </c>
      <c r="E1832" s="2">
        <v>1500</v>
      </c>
      <c r="F1832" s="2">
        <v>446.32</v>
      </c>
      <c r="G1832" s="2">
        <v>1500</v>
      </c>
      <c r="H1832" s="2" t="str">
        <f t="shared" si="56"/>
        <v/>
      </c>
      <c r="J1832" s="2">
        <f t="shared" si="57"/>
        <v>1500</v>
      </c>
      <c r="K1832" s="2">
        <v>500</v>
      </c>
      <c r="L1832" s="2">
        <v>500</v>
      </c>
      <c r="M1832" s="2">
        <v>500</v>
      </c>
      <c r="N1832" s="2">
        <v>500</v>
      </c>
      <c r="O1832" s="2">
        <v>500</v>
      </c>
      <c r="P1832" s="2" t="s">
        <v>1463</v>
      </c>
      <c r="Q1832" s="2" t="s">
        <v>1352</v>
      </c>
      <c r="R1832" s="2" t="s">
        <v>594</v>
      </c>
    </row>
    <row r="1833" spans="1:18">
      <c r="A1833" s="2" t="s">
        <v>1441</v>
      </c>
      <c r="B1833" s="2" t="s">
        <v>42</v>
      </c>
      <c r="C1833" s="2" t="s">
        <v>144</v>
      </c>
      <c r="E1833" s="2">
        <v>20</v>
      </c>
      <c r="G1833" s="2">
        <v>20</v>
      </c>
      <c r="H1833" s="2" t="str">
        <f t="shared" si="56"/>
        <v/>
      </c>
      <c r="J1833" s="2">
        <f t="shared" si="57"/>
        <v>20</v>
      </c>
      <c r="K1833" s="2">
        <v>20</v>
      </c>
      <c r="L1833" s="2">
        <v>20</v>
      </c>
      <c r="M1833" s="2">
        <v>20</v>
      </c>
      <c r="N1833" s="2">
        <v>20</v>
      </c>
      <c r="O1833" s="2">
        <v>20</v>
      </c>
      <c r="P1833" s="2" t="s">
        <v>1462</v>
      </c>
      <c r="Q1833" s="2" t="s">
        <v>1352</v>
      </c>
      <c r="R1833" s="2" t="s">
        <v>594</v>
      </c>
    </row>
    <row r="1834" spans="1:18">
      <c r="A1834" s="2" t="s">
        <v>1441</v>
      </c>
      <c r="B1834" s="2" t="s">
        <v>42</v>
      </c>
      <c r="C1834" s="2" t="s">
        <v>58</v>
      </c>
      <c r="E1834" s="2">
        <v>2700</v>
      </c>
      <c r="G1834" s="2">
        <v>2000</v>
      </c>
      <c r="H1834" s="2" t="str">
        <f t="shared" si="56"/>
        <v/>
      </c>
      <c r="J1834" s="2">
        <f t="shared" si="57"/>
        <v>2000</v>
      </c>
      <c r="P1834" s="2" t="s">
        <v>1464</v>
      </c>
      <c r="Q1834" s="2" t="s">
        <v>1352</v>
      </c>
      <c r="R1834" s="2" t="s">
        <v>594</v>
      </c>
    </row>
    <row r="1835" spans="1:18">
      <c r="A1835" s="2" t="s">
        <v>1441</v>
      </c>
      <c r="B1835" s="2" t="s">
        <v>42</v>
      </c>
      <c r="C1835" s="2" t="s">
        <v>147</v>
      </c>
      <c r="D1835" s="2">
        <v>57.65</v>
      </c>
      <c r="E1835" s="2">
        <v>65</v>
      </c>
      <c r="F1835" s="2">
        <v>64.05</v>
      </c>
      <c r="G1835" s="2">
        <v>65</v>
      </c>
      <c r="H1835" s="2" t="str">
        <f t="shared" si="56"/>
        <v/>
      </c>
      <c r="J1835" s="2">
        <f t="shared" si="57"/>
        <v>65</v>
      </c>
      <c r="K1835" s="2">
        <v>65</v>
      </c>
      <c r="L1835" s="2">
        <v>65</v>
      </c>
      <c r="M1835" s="2">
        <v>65</v>
      </c>
      <c r="N1835" s="2">
        <v>65</v>
      </c>
      <c r="O1835" s="2">
        <v>65</v>
      </c>
      <c r="P1835" s="2" t="s">
        <v>1465</v>
      </c>
      <c r="Q1835" s="2" t="s">
        <v>1352</v>
      </c>
      <c r="R1835" s="2" t="s">
        <v>594</v>
      </c>
    </row>
    <row r="1836" spans="1:18">
      <c r="A1836" s="2" t="s">
        <v>1441</v>
      </c>
      <c r="B1836" s="2" t="s">
        <v>42</v>
      </c>
      <c r="C1836" s="2" t="s">
        <v>149</v>
      </c>
      <c r="D1836" s="2">
        <v>11399.86</v>
      </c>
      <c r="E1836" s="2">
        <v>12500</v>
      </c>
      <c r="F1836" s="2">
        <v>12537.86</v>
      </c>
      <c r="G1836" s="2">
        <v>18850</v>
      </c>
      <c r="H1836" s="2" t="str">
        <f t="shared" si="56"/>
        <v>W</v>
      </c>
      <c r="J1836" s="2">
        <f t="shared" si="57"/>
        <v>18850</v>
      </c>
      <c r="K1836" s="2">
        <v>8350</v>
      </c>
      <c r="L1836" s="2">
        <v>8350</v>
      </c>
      <c r="M1836" s="2">
        <v>8350</v>
      </c>
      <c r="N1836" s="2">
        <v>8350</v>
      </c>
      <c r="O1836" s="2">
        <v>8350</v>
      </c>
      <c r="P1836" s="2" t="s">
        <v>1466</v>
      </c>
      <c r="Q1836" s="2" t="s">
        <v>1352</v>
      </c>
      <c r="R1836" s="2" t="s">
        <v>594</v>
      </c>
    </row>
    <row r="1837" spans="1:18">
      <c r="A1837" s="2" t="s">
        <v>1441</v>
      </c>
      <c r="B1837" s="2" t="s">
        <v>60</v>
      </c>
      <c r="C1837" s="2" t="s">
        <v>85</v>
      </c>
      <c r="D1837" s="2">
        <v>3225</v>
      </c>
      <c r="H1837" s="2" t="str">
        <f t="shared" si="56"/>
        <v/>
      </c>
      <c r="J1837" s="2">
        <f t="shared" si="57"/>
        <v>0</v>
      </c>
      <c r="P1837" s="2" t="s">
        <v>1467</v>
      </c>
      <c r="Q1837" s="2" t="s">
        <v>1352</v>
      </c>
      <c r="R1837" s="2" t="s">
        <v>594</v>
      </c>
    </row>
    <row r="1838" spans="1:18">
      <c r="A1838" s="2" t="s">
        <v>1441</v>
      </c>
      <c r="B1838" s="2" t="s">
        <v>60</v>
      </c>
      <c r="C1838" s="2" t="s">
        <v>87</v>
      </c>
      <c r="D1838" s="2">
        <v>2809</v>
      </c>
      <c r="E1838" s="2">
        <v>2858</v>
      </c>
      <c r="F1838" s="2">
        <v>2858</v>
      </c>
      <c r="G1838" s="2">
        <v>2858</v>
      </c>
      <c r="H1838" s="2" t="str">
        <f t="shared" si="56"/>
        <v/>
      </c>
      <c r="J1838" s="2">
        <f t="shared" si="57"/>
        <v>2858</v>
      </c>
      <c r="K1838" s="2">
        <v>2858</v>
      </c>
      <c r="L1838" s="2">
        <v>2858</v>
      </c>
      <c r="M1838" s="2">
        <v>2718</v>
      </c>
      <c r="N1838" s="2">
        <v>2521</v>
      </c>
      <c r="O1838" s="2">
        <v>2162</v>
      </c>
      <c r="P1838" s="2" t="s">
        <v>1468</v>
      </c>
      <c r="Q1838" s="2" t="s">
        <v>1352</v>
      </c>
      <c r="R1838" s="2" t="s">
        <v>594</v>
      </c>
    </row>
    <row r="1839" spans="1:18">
      <c r="A1839" s="2" t="s">
        <v>1441</v>
      </c>
      <c r="B1839" s="2" t="s">
        <v>60</v>
      </c>
      <c r="C1839" s="2" t="s">
        <v>61</v>
      </c>
      <c r="D1839" s="2">
        <v>106</v>
      </c>
      <c r="E1839" s="2">
        <v>106</v>
      </c>
      <c r="F1839" s="2">
        <v>106</v>
      </c>
      <c r="G1839" s="2">
        <v>106</v>
      </c>
      <c r="H1839" s="2" t="str">
        <f t="shared" si="56"/>
        <v/>
      </c>
      <c r="J1839" s="2">
        <f t="shared" si="57"/>
        <v>106</v>
      </c>
      <c r="K1839" s="2">
        <v>139</v>
      </c>
      <c r="L1839" s="2">
        <v>99</v>
      </c>
      <c r="M1839" s="2">
        <v>100</v>
      </c>
      <c r="N1839" s="2">
        <v>101</v>
      </c>
      <c r="O1839" s="2">
        <v>100</v>
      </c>
      <c r="P1839" s="2" t="s">
        <v>1469</v>
      </c>
      <c r="Q1839" s="2" t="s">
        <v>1352</v>
      </c>
      <c r="R1839" s="2" t="s">
        <v>594</v>
      </c>
    </row>
    <row r="1840" spans="1:18">
      <c r="A1840" s="2" t="s">
        <v>1441</v>
      </c>
      <c r="B1840" s="2" t="s">
        <v>60</v>
      </c>
      <c r="C1840" s="2" t="s">
        <v>246</v>
      </c>
      <c r="E1840" s="2">
        <v>1200</v>
      </c>
      <c r="G1840" s="2">
        <v>100</v>
      </c>
      <c r="H1840" s="2" t="str">
        <f t="shared" si="56"/>
        <v/>
      </c>
      <c r="J1840" s="2">
        <f t="shared" si="57"/>
        <v>100</v>
      </c>
      <c r="K1840" s="2">
        <v>100</v>
      </c>
      <c r="L1840" s="2">
        <v>100</v>
      </c>
      <c r="M1840" s="2">
        <v>100</v>
      </c>
      <c r="N1840" s="2">
        <v>100</v>
      </c>
      <c r="O1840" s="2">
        <v>100</v>
      </c>
      <c r="P1840" s="2" t="s">
        <v>1470</v>
      </c>
      <c r="Q1840" s="2" t="s">
        <v>1352</v>
      </c>
      <c r="R1840" s="2" t="s">
        <v>594</v>
      </c>
    </row>
    <row r="1841" spans="1:18">
      <c r="A1841" s="2" t="s">
        <v>1441</v>
      </c>
      <c r="B1841" s="2" t="s">
        <v>63</v>
      </c>
      <c r="C1841" s="2" t="s">
        <v>642</v>
      </c>
      <c r="D1841" s="2">
        <v>40.71</v>
      </c>
      <c r="H1841" s="2" t="str">
        <f t="shared" si="56"/>
        <v/>
      </c>
      <c r="J1841" s="2">
        <f t="shared" si="57"/>
        <v>0</v>
      </c>
      <c r="P1841" s="2" t="s">
        <v>1471</v>
      </c>
      <c r="Q1841" s="2" t="s">
        <v>1352</v>
      </c>
      <c r="R1841" s="2" t="s">
        <v>594</v>
      </c>
    </row>
    <row r="1842" spans="1:18">
      <c r="A1842" s="2" t="s">
        <v>1441</v>
      </c>
      <c r="B1842" s="2" t="s">
        <v>63</v>
      </c>
      <c r="C1842" s="2" t="s">
        <v>407</v>
      </c>
      <c r="D1842" s="2">
        <v>901.33</v>
      </c>
      <c r="E1842" s="2">
        <v>910</v>
      </c>
      <c r="F1842" s="2">
        <v>901.33</v>
      </c>
      <c r="G1842" s="2">
        <v>910</v>
      </c>
      <c r="H1842" s="2" t="str">
        <f t="shared" si="56"/>
        <v/>
      </c>
      <c r="J1842" s="2">
        <f t="shared" si="57"/>
        <v>910</v>
      </c>
      <c r="K1842" s="2">
        <v>910</v>
      </c>
      <c r="L1842" s="2">
        <v>910</v>
      </c>
      <c r="M1842" s="2">
        <v>910</v>
      </c>
      <c r="N1842" s="2">
        <v>910</v>
      </c>
      <c r="O1842" s="2">
        <v>910</v>
      </c>
      <c r="P1842" s="2" t="s">
        <v>1472</v>
      </c>
      <c r="Q1842" s="2" t="s">
        <v>1352</v>
      </c>
      <c r="R1842" s="2" t="s">
        <v>594</v>
      </c>
    </row>
    <row r="1843" spans="1:18">
      <c r="A1843" s="2" t="s">
        <v>1441</v>
      </c>
      <c r="B1843" s="2" t="s">
        <v>159</v>
      </c>
      <c r="C1843" s="2" t="s">
        <v>160</v>
      </c>
      <c r="F1843" s="2">
        <v>-6.4</v>
      </c>
      <c r="H1843" s="2" t="str">
        <f t="shared" si="56"/>
        <v/>
      </c>
      <c r="J1843" s="2">
        <f t="shared" si="57"/>
        <v>0</v>
      </c>
      <c r="P1843" s="2" t="s">
        <v>1473</v>
      </c>
      <c r="Q1843" s="2" t="s">
        <v>1352</v>
      </c>
      <c r="R1843" s="2" t="s">
        <v>594</v>
      </c>
    </row>
    <row r="1844" spans="1:18">
      <c r="A1844" s="2" t="s">
        <v>1441</v>
      </c>
      <c r="B1844" s="2" t="s">
        <v>90</v>
      </c>
      <c r="C1844" s="2" t="s">
        <v>91</v>
      </c>
      <c r="D1844" s="2">
        <v>2137.0300000000002</v>
      </c>
      <c r="E1844" s="2">
        <v>466</v>
      </c>
      <c r="G1844" s="2">
        <v>2607</v>
      </c>
      <c r="H1844" s="2" t="str">
        <f t="shared" si="56"/>
        <v/>
      </c>
      <c r="J1844" s="2">
        <f t="shared" si="57"/>
        <v>2607</v>
      </c>
      <c r="K1844" s="2">
        <v>2599</v>
      </c>
      <c r="L1844" s="2">
        <v>2601</v>
      </c>
      <c r="M1844" s="2">
        <v>2595</v>
      </c>
      <c r="N1844" s="2">
        <v>2590</v>
      </c>
      <c r="O1844" s="2">
        <v>2558</v>
      </c>
      <c r="P1844" s="2" t="s">
        <v>465</v>
      </c>
      <c r="Q1844" s="2" t="s">
        <v>1352</v>
      </c>
      <c r="R1844" s="2" t="s">
        <v>594</v>
      </c>
    </row>
    <row r="1845" spans="1:18">
      <c r="A1845" s="2" t="s">
        <v>1441</v>
      </c>
      <c r="B1845" s="2" t="s">
        <v>90</v>
      </c>
      <c r="C1845" s="2" t="s">
        <v>378</v>
      </c>
      <c r="D1845" s="2">
        <v>10955.85</v>
      </c>
      <c r="E1845" s="2">
        <v>8302</v>
      </c>
      <c r="G1845" s="2">
        <v>10956</v>
      </c>
      <c r="H1845" s="2" t="str">
        <f t="shared" si="56"/>
        <v/>
      </c>
      <c r="J1845" s="2">
        <f t="shared" si="57"/>
        <v>10956</v>
      </c>
      <c r="K1845" s="2">
        <v>10956</v>
      </c>
      <c r="L1845" s="2">
        <v>10956</v>
      </c>
      <c r="M1845" s="2">
        <v>10956</v>
      </c>
      <c r="N1845" s="2">
        <v>10956</v>
      </c>
      <c r="O1845" s="2">
        <v>10956</v>
      </c>
      <c r="Q1845" s="2" t="s">
        <v>1352</v>
      </c>
      <c r="R1845" s="2" t="s">
        <v>594</v>
      </c>
    </row>
    <row r="1846" spans="1:18">
      <c r="A1846" s="2" t="s">
        <v>1441</v>
      </c>
      <c r="B1846" s="2" t="s">
        <v>90</v>
      </c>
      <c r="C1846" s="2" t="s">
        <v>607</v>
      </c>
      <c r="D1846" s="2">
        <v>6293.6</v>
      </c>
      <c r="E1846" s="2">
        <v>7666</v>
      </c>
      <c r="G1846" s="2">
        <v>7846</v>
      </c>
      <c r="H1846" s="2" t="str">
        <f t="shared" si="56"/>
        <v/>
      </c>
      <c r="J1846" s="2">
        <f t="shared" si="57"/>
        <v>7846</v>
      </c>
      <c r="K1846" s="2">
        <v>7347</v>
      </c>
      <c r="L1846" s="2">
        <v>7347</v>
      </c>
      <c r="M1846" s="2">
        <v>7347</v>
      </c>
      <c r="N1846" s="2">
        <v>7347</v>
      </c>
      <c r="O1846" s="2">
        <v>7347</v>
      </c>
      <c r="P1846" s="2" t="s">
        <v>1474</v>
      </c>
      <c r="Q1846" s="2" t="s">
        <v>1352</v>
      </c>
      <c r="R1846" s="2" t="s">
        <v>594</v>
      </c>
    </row>
    <row r="1847" spans="1:18">
      <c r="A1847" s="2" t="s">
        <v>1475</v>
      </c>
      <c r="B1847" s="2" t="s">
        <v>275</v>
      </c>
      <c r="C1847" s="2" t="s">
        <v>928</v>
      </c>
      <c r="D1847" s="2">
        <v>-8299.5</v>
      </c>
      <c r="H1847" s="2" t="str">
        <f t="shared" si="56"/>
        <v/>
      </c>
      <c r="J1847" s="2">
        <f t="shared" si="57"/>
        <v>0</v>
      </c>
      <c r="P1847" s="2" t="s">
        <v>1476</v>
      </c>
      <c r="Q1847" s="2" t="s">
        <v>1477</v>
      </c>
      <c r="R1847" s="2" t="s">
        <v>1478</v>
      </c>
    </row>
    <row r="1848" spans="1:18">
      <c r="A1848" s="2" t="s">
        <v>1475</v>
      </c>
      <c r="B1848" s="2" t="s">
        <v>1479</v>
      </c>
      <c r="C1848" s="2" t="s">
        <v>1480</v>
      </c>
      <c r="D1848" s="2">
        <v>-2083298.35</v>
      </c>
      <c r="E1848" s="2">
        <v>-2215000</v>
      </c>
      <c r="F1848" s="2">
        <v>-2214562.52</v>
      </c>
      <c r="G1848" s="2">
        <v>-2300000</v>
      </c>
      <c r="H1848" s="2" t="str">
        <f t="shared" si="56"/>
        <v/>
      </c>
      <c r="J1848" s="2">
        <f t="shared" si="57"/>
        <v>-2300000</v>
      </c>
      <c r="K1848" s="2">
        <v>-2420000</v>
      </c>
      <c r="L1848" s="2">
        <v>-2550000</v>
      </c>
      <c r="M1848" s="2">
        <v>-2650000</v>
      </c>
      <c r="N1848" s="2">
        <v>-2650000</v>
      </c>
      <c r="O1848" s="2">
        <v>-2650000</v>
      </c>
      <c r="P1848" s="2" t="s">
        <v>1481</v>
      </c>
      <c r="Q1848" s="2" t="s">
        <v>1477</v>
      </c>
      <c r="R1848" s="2" t="s">
        <v>1478</v>
      </c>
    </row>
    <row r="1849" spans="1:18">
      <c r="A1849" s="2" t="s">
        <v>1475</v>
      </c>
      <c r="B1849" s="2" t="s">
        <v>1479</v>
      </c>
      <c r="C1849" s="2" t="s">
        <v>1482</v>
      </c>
      <c r="D1849" s="2">
        <v>-282244.71999999997</v>
      </c>
      <c r="E1849" s="2">
        <v>-260000</v>
      </c>
      <c r="F1849" s="2">
        <v>-257083.54</v>
      </c>
      <c r="G1849" s="2">
        <v>-260000</v>
      </c>
      <c r="H1849" s="2" t="str">
        <f t="shared" si="56"/>
        <v/>
      </c>
      <c r="J1849" s="2">
        <f t="shared" si="57"/>
        <v>-260000</v>
      </c>
      <c r="K1849" s="2">
        <v>-265000</v>
      </c>
      <c r="L1849" s="2">
        <v>-270000</v>
      </c>
      <c r="M1849" s="2">
        <v>-275000</v>
      </c>
      <c r="N1849" s="2">
        <v>-275000</v>
      </c>
      <c r="O1849" s="2">
        <v>-275000</v>
      </c>
      <c r="P1849" s="2" t="s">
        <v>1483</v>
      </c>
      <c r="Q1849" s="2" t="s">
        <v>1477</v>
      </c>
      <c r="R1849" s="2" t="s">
        <v>1478</v>
      </c>
    </row>
    <row r="1850" spans="1:18">
      <c r="A1850" s="2" t="s">
        <v>1475</v>
      </c>
      <c r="B1850" s="2" t="s">
        <v>1479</v>
      </c>
      <c r="C1850" s="2" t="s">
        <v>1484</v>
      </c>
      <c r="D1850" s="2">
        <v>-29925.1</v>
      </c>
      <c r="E1850" s="2">
        <v>-30000</v>
      </c>
      <c r="F1850" s="2">
        <v>-29892.799999999999</v>
      </c>
      <c r="G1850" s="2">
        <v>-27300</v>
      </c>
      <c r="H1850" s="2" t="str">
        <f t="shared" si="56"/>
        <v/>
      </c>
      <c r="J1850" s="2">
        <f t="shared" si="57"/>
        <v>-27300</v>
      </c>
      <c r="K1850" s="2">
        <v>-27300</v>
      </c>
      <c r="L1850" s="2">
        <v>-27300</v>
      </c>
      <c r="M1850" s="2">
        <v>-27300</v>
      </c>
      <c r="N1850" s="2">
        <v>-27300</v>
      </c>
      <c r="O1850" s="2">
        <v>-27300</v>
      </c>
      <c r="P1850" s="2" t="s">
        <v>1485</v>
      </c>
      <c r="Q1850" s="2" t="s">
        <v>1477</v>
      </c>
      <c r="R1850" s="2" t="s">
        <v>1478</v>
      </c>
    </row>
    <row r="1851" spans="1:18">
      <c r="A1851" s="2" t="s">
        <v>1475</v>
      </c>
      <c r="B1851" s="2" t="s">
        <v>1479</v>
      </c>
      <c r="C1851" s="2" t="s">
        <v>1486</v>
      </c>
      <c r="D1851" s="2">
        <v>-861955.94</v>
      </c>
      <c r="E1851" s="2">
        <v>-862000</v>
      </c>
      <c r="F1851" s="2">
        <v>-856171.59</v>
      </c>
      <c r="G1851" s="2">
        <v>-861800</v>
      </c>
      <c r="H1851" s="2" t="str">
        <f t="shared" si="56"/>
        <v/>
      </c>
      <c r="J1851" s="2">
        <f t="shared" si="57"/>
        <v>-861800</v>
      </c>
      <c r="K1851" s="2">
        <v>-861800</v>
      </c>
      <c r="L1851" s="2">
        <v>-861800</v>
      </c>
      <c r="M1851" s="2">
        <v>-861800</v>
      </c>
      <c r="N1851" s="2">
        <v>-861800</v>
      </c>
      <c r="O1851" s="2">
        <v>-861800</v>
      </c>
      <c r="P1851" s="2" t="s">
        <v>1487</v>
      </c>
      <c r="Q1851" s="2" t="s">
        <v>1477</v>
      </c>
      <c r="R1851" s="2" t="s">
        <v>1478</v>
      </c>
    </row>
    <row r="1852" spans="1:18">
      <c r="A1852" s="2" t="s">
        <v>1475</v>
      </c>
      <c r="B1852" s="2" t="s">
        <v>1479</v>
      </c>
      <c r="C1852" s="2" t="s">
        <v>1488</v>
      </c>
      <c r="D1852" s="2">
        <v>-3344185.16</v>
      </c>
      <c r="E1852" s="2">
        <v>-2240000</v>
      </c>
      <c r="F1852" s="2">
        <v>-3202820.48</v>
      </c>
      <c r="G1852" s="2">
        <v>-2300000</v>
      </c>
      <c r="H1852" s="2" t="str">
        <f t="shared" si="56"/>
        <v>W</v>
      </c>
      <c r="J1852" s="2">
        <f t="shared" si="57"/>
        <v>-2300000</v>
      </c>
      <c r="K1852" s="2">
        <v>-2000000</v>
      </c>
      <c r="L1852" s="2">
        <v>-2000000</v>
      </c>
      <c r="M1852" s="2">
        <v>-2000000</v>
      </c>
      <c r="N1852" s="2">
        <v>-2000000</v>
      </c>
      <c r="O1852" s="2">
        <v>-2000000</v>
      </c>
      <c r="P1852" s="2" t="s">
        <v>1489</v>
      </c>
      <c r="Q1852" s="2" t="s">
        <v>1477</v>
      </c>
      <c r="R1852" s="2" t="s">
        <v>1478</v>
      </c>
    </row>
    <row r="1853" spans="1:18">
      <c r="A1853" s="2" t="s">
        <v>1475</v>
      </c>
      <c r="B1853" s="2" t="s">
        <v>1479</v>
      </c>
      <c r="C1853" s="2" t="s">
        <v>1490</v>
      </c>
      <c r="D1853" s="2">
        <v>-160617.51</v>
      </c>
      <c r="E1853" s="2">
        <v>-150000</v>
      </c>
      <c r="F1853" s="2">
        <v>-181827.59</v>
      </c>
      <c r="G1853" s="2">
        <v>-160000</v>
      </c>
      <c r="H1853" s="2" t="str">
        <f t="shared" si="56"/>
        <v>W</v>
      </c>
      <c r="J1853" s="2">
        <f t="shared" si="57"/>
        <v>-160000</v>
      </c>
      <c r="K1853" s="2">
        <v>-160000</v>
      </c>
      <c r="L1853" s="2">
        <v>-160000</v>
      </c>
      <c r="M1853" s="2">
        <v>-160000</v>
      </c>
      <c r="N1853" s="2">
        <v>-160000</v>
      </c>
      <c r="O1853" s="2">
        <v>-160000</v>
      </c>
      <c r="P1853" s="2" t="s">
        <v>1491</v>
      </c>
      <c r="Q1853" s="2" t="s">
        <v>1477</v>
      </c>
      <c r="R1853" s="2" t="s">
        <v>1478</v>
      </c>
    </row>
    <row r="1854" spans="1:18">
      <c r="A1854" s="2" t="s">
        <v>1475</v>
      </c>
      <c r="B1854" s="2" t="s">
        <v>1479</v>
      </c>
      <c r="C1854" s="2" t="s">
        <v>1492</v>
      </c>
      <c r="D1854" s="2">
        <v>-23631.040000000001</v>
      </c>
      <c r="E1854" s="2">
        <v>-23500</v>
      </c>
      <c r="F1854" s="2">
        <v>-24000.28</v>
      </c>
      <c r="G1854" s="2">
        <v>-24000</v>
      </c>
      <c r="H1854" s="2" t="str">
        <f t="shared" si="56"/>
        <v/>
      </c>
      <c r="J1854" s="2">
        <f t="shared" si="57"/>
        <v>-24000</v>
      </c>
      <c r="K1854" s="2">
        <v>-24000</v>
      </c>
      <c r="L1854" s="2">
        <v>-24000</v>
      </c>
      <c r="M1854" s="2">
        <v>-24000</v>
      </c>
      <c r="N1854" s="2">
        <v>-24000</v>
      </c>
      <c r="O1854" s="2">
        <v>-24000</v>
      </c>
      <c r="P1854" s="2" t="s">
        <v>1493</v>
      </c>
      <c r="Q1854" s="2" t="s">
        <v>1477</v>
      </c>
      <c r="R1854" s="2" t="s">
        <v>1478</v>
      </c>
    </row>
    <row r="1855" spans="1:18">
      <c r="A1855" s="2" t="s">
        <v>1475</v>
      </c>
      <c r="B1855" s="2" t="s">
        <v>669</v>
      </c>
      <c r="C1855" s="2" t="s">
        <v>1494</v>
      </c>
      <c r="D1855" s="2">
        <v>-133380</v>
      </c>
      <c r="E1855" s="2">
        <v>-135000</v>
      </c>
      <c r="F1855" s="2">
        <v>-135747.4</v>
      </c>
      <c r="G1855" s="2">
        <v>-139000</v>
      </c>
      <c r="H1855" s="2" t="str">
        <f t="shared" si="56"/>
        <v/>
      </c>
      <c r="J1855" s="2">
        <f t="shared" si="57"/>
        <v>-139000</v>
      </c>
      <c r="K1855" s="2">
        <v>-143000</v>
      </c>
      <c r="L1855" s="2">
        <v>-146000</v>
      </c>
      <c r="M1855" s="2">
        <v>-149000</v>
      </c>
      <c r="N1855" s="2">
        <v>-149000</v>
      </c>
      <c r="O1855" s="2">
        <v>-149000</v>
      </c>
      <c r="P1855" s="2" t="s">
        <v>1495</v>
      </c>
      <c r="Q1855" s="2" t="s">
        <v>1477</v>
      </c>
      <c r="R1855" s="2" t="s">
        <v>1478</v>
      </c>
    </row>
    <row r="1856" spans="1:18">
      <c r="A1856" s="2" t="s">
        <v>1475</v>
      </c>
      <c r="B1856" s="2" t="s">
        <v>286</v>
      </c>
      <c r="C1856" s="2" t="s">
        <v>1496</v>
      </c>
      <c r="D1856" s="2">
        <v>-1030404</v>
      </c>
      <c r="E1856" s="2">
        <v>-581530</v>
      </c>
      <c r="F1856" s="2">
        <v>-605390</v>
      </c>
      <c r="G1856" s="2">
        <v>-677900</v>
      </c>
      <c r="H1856" s="2" t="str">
        <f t="shared" si="56"/>
        <v>W</v>
      </c>
      <c r="J1856" s="2">
        <f t="shared" si="57"/>
        <v>-677900</v>
      </c>
      <c r="K1856" s="2">
        <v>-898000</v>
      </c>
      <c r="L1856" s="2">
        <v>-1269000</v>
      </c>
      <c r="M1856" s="2">
        <v>-1433000</v>
      </c>
      <c r="N1856" s="2">
        <v>-1433000</v>
      </c>
      <c r="O1856" s="2">
        <v>-1433000</v>
      </c>
      <c r="P1856" s="2" t="s">
        <v>1497</v>
      </c>
      <c r="Q1856" s="2" t="s">
        <v>1477</v>
      </c>
      <c r="R1856" s="2" t="s">
        <v>1478</v>
      </c>
    </row>
    <row r="1857" spans="1:18">
      <c r="A1857" s="2" t="s">
        <v>1475</v>
      </c>
      <c r="B1857" s="2" t="s">
        <v>69</v>
      </c>
      <c r="C1857" s="2" t="s">
        <v>181</v>
      </c>
      <c r="D1857" s="2">
        <v>-11400</v>
      </c>
      <c r="E1857" s="2">
        <v>-4500</v>
      </c>
      <c r="F1857" s="2">
        <v>-6900</v>
      </c>
      <c r="G1857" s="2">
        <v>-2400</v>
      </c>
      <c r="H1857" s="2" t="str">
        <f t="shared" si="56"/>
        <v/>
      </c>
      <c r="J1857" s="2">
        <f t="shared" si="57"/>
        <v>-2400</v>
      </c>
      <c r="K1857" s="2">
        <v>-2400</v>
      </c>
      <c r="L1857" s="2">
        <v>-2400</v>
      </c>
      <c r="M1857" s="2">
        <v>-2400</v>
      </c>
      <c r="N1857" s="2">
        <v>-2400</v>
      </c>
      <c r="O1857" s="2">
        <v>-2400</v>
      </c>
      <c r="P1857" s="2" t="s">
        <v>1498</v>
      </c>
      <c r="Q1857" s="2" t="s">
        <v>1477</v>
      </c>
      <c r="R1857" s="2" t="s">
        <v>1478</v>
      </c>
    </row>
    <row r="1858" spans="1:18">
      <c r="A1858" s="2" t="s">
        <v>1475</v>
      </c>
      <c r="B1858" s="2" t="s">
        <v>15</v>
      </c>
      <c r="C1858" s="2" t="s">
        <v>225</v>
      </c>
      <c r="E1858" s="2">
        <v>-191600</v>
      </c>
      <c r="F1858" s="2">
        <v>-191600</v>
      </c>
      <c r="G1858" s="2">
        <v>-255300</v>
      </c>
      <c r="H1858" s="2" t="str">
        <f t="shared" si="56"/>
        <v>W</v>
      </c>
      <c r="J1858" s="2">
        <f t="shared" si="57"/>
        <v>-255300</v>
      </c>
      <c r="P1858" s="2" t="s">
        <v>1499</v>
      </c>
      <c r="Q1858" s="2" t="s">
        <v>1477</v>
      </c>
      <c r="R1858" s="2" t="s">
        <v>1478</v>
      </c>
    </row>
    <row r="1859" spans="1:18">
      <c r="A1859" s="2" t="s">
        <v>1475</v>
      </c>
      <c r="B1859" s="2" t="s">
        <v>18</v>
      </c>
      <c r="C1859" s="2" t="s">
        <v>19</v>
      </c>
      <c r="D1859" s="2">
        <v>16543.04</v>
      </c>
      <c r="E1859" s="2">
        <v>16209</v>
      </c>
      <c r="F1859" s="2">
        <v>16210.99</v>
      </c>
      <c r="G1859" s="2">
        <v>16641</v>
      </c>
      <c r="H1859" s="2" t="str">
        <f t="shared" ref="H1859:H1902" si="58">IF(ABS(G1859)&gt;5000,
      IF(ABS(F1859)&lt;&gt;0,
          IF(ABS((F1859-G1859)/G1859*100)&gt;10,"W",""),""),"")</f>
        <v/>
      </c>
      <c r="J1859" s="2">
        <f t="shared" ref="J1859:J1902" si="59">G1859+I1859</f>
        <v>16641</v>
      </c>
      <c r="K1859" s="2">
        <v>16641</v>
      </c>
      <c r="L1859" s="2">
        <v>16641</v>
      </c>
      <c r="M1859" s="2">
        <v>16641</v>
      </c>
      <c r="N1859" s="2">
        <v>16641</v>
      </c>
      <c r="O1859" s="2">
        <v>16641</v>
      </c>
      <c r="P1859" s="2" t="s">
        <v>20</v>
      </c>
      <c r="Q1859" s="2" t="s">
        <v>1477</v>
      </c>
      <c r="R1859" s="2" t="s">
        <v>1478</v>
      </c>
    </row>
    <row r="1860" spans="1:18">
      <c r="A1860" s="2" t="s">
        <v>1475</v>
      </c>
      <c r="B1860" s="2" t="s">
        <v>18</v>
      </c>
      <c r="C1860" s="2" t="s">
        <v>21</v>
      </c>
      <c r="D1860" s="2">
        <v>67.260000000000005</v>
      </c>
      <c r="E1860" s="2">
        <v>100</v>
      </c>
      <c r="F1860" s="2">
        <v>74.540000000000006</v>
      </c>
      <c r="G1860" s="2">
        <v>100</v>
      </c>
      <c r="H1860" s="2" t="str">
        <f t="shared" si="58"/>
        <v/>
      </c>
      <c r="J1860" s="2">
        <f t="shared" si="59"/>
        <v>100</v>
      </c>
      <c r="K1860" s="2">
        <v>100</v>
      </c>
      <c r="L1860" s="2">
        <v>100</v>
      </c>
      <c r="M1860" s="2">
        <v>100</v>
      </c>
      <c r="N1860" s="2">
        <v>100</v>
      </c>
      <c r="O1860" s="2">
        <v>100</v>
      </c>
      <c r="P1860" s="2" t="s">
        <v>22</v>
      </c>
      <c r="Q1860" s="2" t="s">
        <v>1477</v>
      </c>
      <c r="R1860" s="2" t="s">
        <v>1478</v>
      </c>
    </row>
    <row r="1861" spans="1:18">
      <c r="A1861" s="2" t="s">
        <v>1475</v>
      </c>
      <c r="B1861" s="2" t="s">
        <v>18</v>
      </c>
      <c r="C1861" s="2" t="s">
        <v>23</v>
      </c>
      <c r="D1861" s="2">
        <v>236.14</v>
      </c>
      <c r="H1861" s="2" t="str">
        <f t="shared" si="58"/>
        <v/>
      </c>
      <c r="J1861" s="2">
        <f t="shared" si="59"/>
        <v>0</v>
      </c>
      <c r="P1861" s="2" t="s">
        <v>24</v>
      </c>
      <c r="Q1861" s="2" t="s">
        <v>1477</v>
      </c>
      <c r="R1861" s="2" t="s">
        <v>1478</v>
      </c>
    </row>
    <row r="1862" spans="1:18">
      <c r="A1862" s="2" t="s">
        <v>1475</v>
      </c>
      <c r="B1862" s="2" t="s">
        <v>18</v>
      </c>
      <c r="C1862" s="2" t="s">
        <v>25</v>
      </c>
      <c r="D1862" s="2">
        <v>-0.56000000000000005</v>
      </c>
      <c r="H1862" s="2" t="str">
        <f t="shared" si="58"/>
        <v/>
      </c>
      <c r="J1862" s="2">
        <f t="shared" si="59"/>
        <v>0</v>
      </c>
      <c r="P1862" s="2" t="s">
        <v>239</v>
      </c>
      <c r="Q1862" s="2" t="s">
        <v>1477</v>
      </c>
      <c r="R1862" s="2" t="s">
        <v>1478</v>
      </c>
    </row>
    <row r="1863" spans="1:18">
      <c r="A1863" s="2" t="s">
        <v>1475</v>
      </c>
      <c r="B1863" s="2" t="s">
        <v>18</v>
      </c>
      <c r="C1863" s="2" t="s">
        <v>31</v>
      </c>
      <c r="D1863" s="2">
        <v>3319.94</v>
      </c>
      <c r="E1863" s="2">
        <v>3417</v>
      </c>
      <c r="F1863" s="2">
        <v>3346.4</v>
      </c>
      <c r="G1863" s="2">
        <v>3642</v>
      </c>
      <c r="H1863" s="2" t="str">
        <f t="shared" si="58"/>
        <v/>
      </c>
      <c r="J1863" s="2">
        <f t="shared" si="59"/>
        <v>3642</v>
      </c>
      <c r="K1863" s="2">
        <v>3642</v>
      </c>
      <c r="L1863" s="2">
        <v>3642</v>
      </c>
      <c r="M1863" s="2">
        <v>3642</v>
      </c>
      <c r="N1863" s="2">
        <v>3642</v>
      </c>
      <c r="O1863" s="2">
        <v>3642</v>
      </c>
      <c r="P1863" s="2" t="s">
        <v>20</v>
      </c>
      <c r="Q1863" s="2" t="s">
        <v>1477</v>
      </c>
      <c r="R1863" s="2" t="s">
        <v>1478</v>
      </c>
    </row>
    <row r="1864" spans="1:18">
      <c r="A1864" s="2" t="s">
        <v>1475</v>
      </c>
      <c r="B1864" s="2" t="s">
        <v>18</v>
      </c>
      <c r="C1864" s="2" t="s">
        <v>32</v>
      </c>
      <c r="D1864" s="2">
        <v>0.56000000000000005</v>
      </c>
      <c r="H1864" s="2" t="str">
        <f t="shared" si="58"/>
        <v/>
      </c>
      <c r="J1864" s="2">
        <f t="shared" si="59"/>
        <v>0</v>
      </c>
      <c r="P1864" s="2" t="s">
        <v>240</v>
      </c>
      <c r="Q1864" s="2" t="s">
        <v>1477</v>
      </c>
      <c r="R1864" s="2" t="s">
        <v>1478</v>
      </c>
    </row>
    <row r="1865" spans="1:18">
      <c r="A1865" s="2" t="s">
        <v>1475</v>
      </c>
      <c r="B1865" s="2" t="s">
        <v>36</v>
      </c>
      <c r="C1865" s="2" t="s">
        <v>41</v>
      </c>
      <c r="D1865" s="2">
        <v>1276.32</v>
      </c>
      <c r="E1865" s="2">
        <v>1331</v>
      </c>
      <c r="F1865" s="2">
        <v>1316.04</v>
      </c>
      <c r="G1865" s="2">
        <v>1326</v>
      </c>
      <c r="H1865" s="2" t="str">
        <f t="shared" si="58"/>
        <v/>
      </c>
      <c r="J1865" s="2">
        <f t="shared" si="59"/>
        <v>1326</v>
      </c>
      <c r="K1865" s="2">
        <v>1326</v>
      </c>
      <c r="L1865" s="2">
        <v>1326</v>
      </c>
      <c r="M1865" s="2">
        <v>1326</v>
      </c>
      <c r="N1865" s="2">
        <v>1326</v>
      </c>
      <c r="O1865" s="2">
        <v>1326</v>
      </c>
      <c r="P1865" s="2" t="s">
        <v>20</v>
      </c>
      <c r="Q1865" s="2" t="s">
        <v>1477</v>
      </c>
      <c r="R1865" s="2" t="s">
        <v>1478</v>
      </c>
    </row>
    <row r="1866" spans="1:18">
      <c r="A1866" s="2" t="s">
        <v>1475</v>
      </c>
      <c r="B1866" s="2" t="s">
        <v>42</v>
      </c>
      <c r="C1866" s="2" t="s">
        <v>43</v>
      </c>
      <c r="D1866" s="2">
        <v>9.41</v>
      </c>
      <c r="F1866" s="2">
        <v>182.77</v>
      </c>
      <c r="G1866" s="2">
        <v>15</v>
      </c>
      <c r="H1866" s="2" t="str">
        <f t="shared" si="58"/>
        <v/>
      </c>
      <c r="J1866" s="2">
        <f t="shared" si="59"/>
        <v>15</v>
      </c>
      <c r="K1866" s="2">
        <v>15</v>
      </c>
      <c r="L1866" s="2">
        <v>15</v>
      </c>
      <c r="M1866" s="2">
        <v>15</v>
      </c>
      <c r="N1866" s="2">
        <v>15</v>
      </c>
      <c r="O1866" s="2">
        <v>15</v>
      </c>
      <c r="P1866" s="2" t="s">
        <v>1500</v>
      </c>
      <c r="Q1866" s="2" t="s">
        <v>1477</v>
      </c>
      <c r="R1866" s="2" t="s">
        <v>1478</v>
      </c>
    </row>
    <row r="1867" spans="1:18">
      <c r="A1867" s="2" t="s">
        <v>1475</v>
      </c>
      <c r="B1867" s="2" t="s">
        <v>42</v>
      </c>
      <c r="C1867" s="2" t="s">
        <v>136</v>
      </c>
      <c r="D1867" s="2">
        <v>3041.64</v>
      </c>
      <c r="H1867" s="2" t="str">
        <f t="shared" si="58"/>
        <v/>
      </c>
      <c r="J1867" s="2">
        <f t="shared" si="59"/>
        <v>0</v>
      </c>
      <c r="P1867" s="2" t="s">
        <v>1501</v>
      </c>
      <c r="Q1867" s="2" t="s">
        <v>1477</v>
      </c>
      <c r="R1867" s="2" t="s">
        <v>1478</v>
      </c>
    </row>
    <row r="1868" spans="1:18">
      <c r="A1868" s="2" t="s">
        <v>1475</v>
      </c>
      <c r="B1868" s="2" t="s">
        <v>42</v>
      </c>
      <c r="C1868" s="2" t="s">
        <v>50</v>
      </c>
      <c r="D1868" s="2">
        <v>185.46</v>
      </c>
      <c r="F1868" s="2">
        <v>160.4</v>
      </c>
      <c r="G1868" s="2">
        <v>200</v>
      </c>
      <c r="H1868" s="2" t="str">
        <f t="shared" si="58"/>
        <v/>
      </c>
      <c r="J1868" s="2">
        <f t="shared" si="59"/>
        <v>200</v>
      </c>
      <c r="K1868" s="2">
        <v>200</v>
      </c>
      <c r="L1868" s="2">
        <v>200</v>
      </c>
      <c r="M1868" s="2">
        <v>200</v>
      </c>
      <c r="N1868" s="2">
        <v>200</v>
      </c>
      <c r="O1868" s="2">
        <v>200</v>
      </c>
      <c r="P1868" s="2" t="s">
        <v>1502</v>
      </c>
      <c r="Q1868" s="2" t="s">
        <v>1477</v>
      </c>
      <c r="R1868" s="2" t="s">
        <v>1478</v>
      </c>
    </row>
    <row r="1869" spans="1:18">
      <c r="A1869" s="2" t="s">
        <v>1475</v>
      </c>
      <c r="B1869" s="2" t="s">
        <v>60</v>
      </c>
      <c r="C1869" s="2" t="s">
        <v>247</v>
      </c>
      <c r="D1869" s="2">
        <v>584.1</v>
      </c>
      <c r="F1869" s="2">
        <v>4313.7299999999996</v>
      </c>
      <c r="H1869" s="2" t="str">
        <f t="shared" si="58"/>
        <v/>
      </c>
      <c r="J1869" s="2">
        <f t="shared" si="59"/>
        <v>0</v>
      </c>
      <c r="P1869" s="2" t="s">
        <v>1503</v>
      </c>
      <c r="Q1869" s="2" t="s">
        <v>1477</v>
      </c>
      <c r="R1869" s="2" t="s">
        <v>1478</v>
      </c>
    </row>
    <row r="1870" spans="1:18">
      <c r="A1870" s="2" t="s">
        <v>1475</v>
      </c>
      <c r="B1870" s="2" t="s">
        <v>1069</v>
      </c>
      <c r="C1870" s="2" t="s">
        <v>1504</v>
      </c>
      <c r="D1870" s="2">
        <v>185510.04</v>
      </c>
      <c r="E1870" s="2">
        <v>97050</v>
      </c>
      <c r="F1870" s="2">
        <v>178613.51</v>
      </c>
      <c r="G1870" s="2">
        <v>130500</v>
      </c>
      <c r="H1870" s="2" t="str">
        <f t="shared" si="58"/>
        <v>W</v>
      </c>
      <c r="J1870" s="2">
        <f t="shared" si="59"/>
        <v>130500</v>
      </c>
      <c r="K1870" s="2">
        <v>111550</v>
      </c>
      <c r="L1870" s="2">
        <v>111550</v>
      </c>
      <c r="M1870" s="2">
        <v>111550</v>
      </c>
      <c r="N1870" s="2">
        <v>111550</v>
      </c>
      <c r="O1870" s="2">
        <v>111550</v>
      </c>
      <c r="P1870" s="2" t="s">
        <v>1505</v>
      </c>
      <c r="Q1870" s="2" t="s">
        <v>1477</v>
      </c>
      <c r="R1870" s="2" t="s">
        <v>1478</v>
      </c>
    </row>
    <row r="1871" spans="1:18">
      <c r="A1871" s="2" t="s">
        <v>1475</v>
      </c>
      <c r="B1871" s="2" t="s">
        <v>1069</v>
      </c>
      <c r="C1871" s="2" t="s">
        <v>1506</v>
      </c>
      <c r="D1871" s="2">
        <v>1668408</v>
      </c>
      <c r="E1871" s="2">
        <v>1765000</v>
      </c>
      <c r="F1871" s="2">
        <v>1763508</v>
      </c>
      <c r="G1871" s="2">
        <v>1922500</v>
      </c>
      <c r="H1871" s="2" t="str">
        <f t="shared" si="58"/>
        <v/>
      </c>
      <c r="J1871" s="2">
        <f t="shared" si="59"/>
        <v>1922500</v>
      </c>
      <c r="K1871" s="2">
        <v>2021000</v>
      </c>
      <c r="L1871" s="2">
        <v>2062000</v>
      </c>
      <c r="M1871" s="2">
        <v>2117000</v>
      </c>
      <c r="N1871" s="2">
        <v>2117000</v>
      </c>
      <c r="O1871" s="2">
        <v>2117000</v>
      </c>
      <c r="P1871" s="2" t="s">
        <v>1507</v>
      </c>
      <c r="Q1871" s="2" t="s">
        <v>1477</v>
      </c>
      <c r="R1871" s="2" t="s">
        <v>1478</v>
      </c>
    </row>
    <row r="1872" spans="1:18">
      <c r="A1872" s="2" t="s">
        <v>1475</v>
      </c>
      <c r="B1872" s="2" t="s">
        <v>1069</v>
      </c>
      <c r="C1872" s="2" t="s">
        <v>1508</v>
      </c>
      <c r="D1872" s="2">
        <v>270500</v>
      </c>
      <c r="H1872" s="2" t="str">
        <f t="shared" si="58"/>
        <v/>
      </c>
      <c r="J1872" s="2">
        <f t="shared" si="59"/>
        <v>0</v>
      </c>
      <c r="Q1872" s="2" t="s">
        <v>1477</v>
      </c>
      <c r="R1872" s="2" t="s">
        <v>1478</v>
      </c>
    </row>
    <row r="1873" spans="1:18">
      <c r="A1873" s="2" t="s">
        <v>1475</v>
      </c>
      <c r="B1873" s="2" t="s">
        <v>1069</v>
      </c>
      <c r="C1873" s="2" t="s">
        <v>1509</v>
      </c>
      <c r="D1873" s="2">
        <v>1087776</v>
      </c>
      <c r="E1873" s="2">
        <v>1150000</v>
      </c>
      <c r="F1873" s="2">
        <v>1205676</v>
      </c>
      <c r="G1873" s="2">
        <v>1312300</v>
      </c>
      <c r="H1873" s="2" t="str">
        <f t="shared" si="58"/>
        <v/>
      </c>
      <c r="J1873" s="2">
        <f t="shared" si="59"/>
        <v>1312300</v>
      </c>
      <c r="K1873" s="2">
        <v>1379800</v>
      </c>
      <c r="L1873" s="2">
        <v>1407800</v>
      </c>
      <c r="M1873" s="2">
        <v>1445400</v>
      </c>
      <c r="N1873" s="2">
        <v>1445400</v>
      </c>
      <c r="O1873" s="2">
        <v>1445400</v>
      </c>
      <c r="P1873" s="2" t="s">
        <v>1510</v>
      </c>
      <c r="Q1873" s="2" t="s">
        <v>1477</v>
      </c>
      <c r="R1873" s="2" t="s">
        <v>1478</v>
      </c>
    </row>
    <row r="1874" spans="1:18">
      <c r="A1874" s="2" t="s">
        <v>1475</v>
      </c>
      <c r="B1874" s="2" t="s">
        <v>1069</v>
      </c>
      <c r="C1874" s="2" t="s">
        <v>1511</v>
      </c>
      <c r="D1874" s="2">
        <v>176400</v>
      </c>
      <c r="H1874" s="2" t="str">
        <f t="shared" si="58"/>
        <v/>
      </c>
      <c r="J1874" s="2">
        <f t="shared" si="59"/>
        <v>0</v>
      </c>
      <c r="Q1874" s="2" t="s">
        <v>1477</v>
      </c>
      <c r="R1874" s="2" t="s">
        <v>1478</v>
      </c>
    </row>
    <row r="1875" spans="1:18">
      <c r="A1875" s="2" t="s">
        <v>1475</v>
      </c>
      <c r="B1875" s="2" t="s">
        <v>1069</v>
      </c>
      <c r="C1875" s="2" t="s">
        <v>1512</v>
      </c>
      <c r="D1875" s="2">
        <v>298521.90999999997</v>
      </c>
      <c r="E1875" s="2">
        <v>201050</v>
      </c>
      <c r="F1875" s="2">
        <v>287424.03999999998</v>
      </c>
      <c r="G1875" s="2">
        <v>210000</v>
      </c>
      <c r="H1875" s="2" t="str">
        <f t="shared" si="58"/>
        <v>W</v>
      </c>
      <c r="J1875" s="2">
        <f t="shared" si="59"/>
        <v>210000</v>
      </c>
      <c r="K1875" s="2">
        <v>179500</v>
      </c>
      <c r="L1875" s="2">
        <v>179500</v>
      </c>
      <c r="M1875" s="2">
        <v>179500</v>
      </c>
      <c r="N1875" s="2">
        <v>179500</v>
      </c>
      <c r="O1875" s="2">
        <v>179500</v>
      </c>
      <c r="P1875" s="2" t="s">
        <v>1513</v>
      </c>
      <c r="Q1875" s="2" t="s">
        <v>1477</v>
      </c>
      <c r="R1875" s="2" t="s">
        <v>1478</v>
      </c>
    </row>
    <row r="1876" spans="1:18">
      <c r="A1876" s="2" t="s">
        <v>1475</v>
      </c>
      <c r="B1876" s="2" t="s">
        <v>248</v>
      </c>
      <c r="C1876" s="2" t="s">
        <v>999</v>
      </c>
      <c r="D1876" s="2">
        <v>-32474.71</v>
      </c>
      <c r="E1876" s="2">
        <v>-32500</v>
      </c>
      <c r="F1876" s="2">
        <v>-32487.34</v>
      </c>
      <c r="G1876" s="2">
        <v>-32500</v>
      </c>
      <c r="H1876" s="2" t="str">
        <f t="shared" si="58"/>
        <v/>
      </c>
      <c r="J1876" s="2">
        <f t="shared" si="59"/>
        <v>-32500</v>
      </c>
      <c r="K1876" s="2">
        <v>-32500</v>
      </c>
      <c r="L1876" s="2">
        <v>-32500</v>
      </c>
      <c r="M1876" s="2">
        <v>-32500</v>
      </c>
      <c r="N1876" s="2">
        <v>-32500</v>
      </c>
      <c r="O1876" s="2">
        <v>-32500</v>
      </c>
      <c r="P1876" s="2" t="s">
        <v>1514</v>
      </c>
      <c r="Q1876" s="2" t="s">
        <v>1477</v>
      </c>
      <c r="R1876" s="2" t="s">
        <v>1478</v>
      </c>
    </row>
    <row r="1877" spans="1:18">
      <c r="A1877" s="2" t="s">
        <v>1475</v>
      </c>
      <c r="B1877" s="2" t="s">
        <v>159</v>
      </c>
      <c r="C1877" s="2" t="s">
        <v>160</v>
      </c>
      <c r="D1877" s="2">
        <v>-457.27</v>
      </c>
      <c r="H1877" s="2" t="str">
        <f t="shared" si="58"/>
        <v/>
      </c>
      <c r="J1877" s="2">
        <f t="shared" si="59"/>
        <v>0</v>
      </c>
      <c r="P1877" s="2" t="s">
        <v>1515</v>
      </c>
      <c r="Q1877" s="2" t="s">
        <v>1477</v>
      </c>
      <c r="R1877" s="2" t="s">
        <v>1478</v>
      </c>
    </row>
    <row r="1878" spans="1:18">
      <c r="A1878" s="2" t="s">
        <v>1475</v>
      </c>
      <c r="B1878" s="2" t="s">
        <v>159</v>
      </c>
      <c r="C1878" s="2" t="s">
        <v>808</v>
      </c>
      <c r="F1878" s="2">
        <v>-2.68</v>
      </c>
      <c r="H1878" s="2" t="str">
        <f t="shared" si="58"/>
        <v/>
      </c>
      <c r="J1878" s="2">
        <f t="shared" si="59"/>
        <v>0</v>
      </c>
      <c r="Q1878" s="2" t="s">
        <v>1477</v>
      </c>
      <c r="R1878" s="2" t="s">
        <v>1478</v>
      </c>
    </row>
    <row r="1879" spans="1:18">
      <c r="A1879" s="2" t="s">
        <v>1475</v>
      </c>
      <c r="B1879" s="2" t="s">
        <v>90</v>
      </c>
      <c r="C1879" s="2" t="s">
        <v>378</v>
      </c>
      <c r="D1879" s="2">
        <v>31129.98</v>
      </c>
      <c r="E1879" s="2">
        <v>31143</v>
      </c>
      <c r="G1879" s="2">
        <v>31130</v>
      </c>
      <c r="H1879" s="2" t="str">
        <f t="shared" si="58"/>
        <v/>
      </c>
      <c r="J1879" s="2">
        <f t="shared" si="59"/>
        <v>31130</v>
      </c>
      <c r="K1879" s="2">
        <v>31130</v>
      </c>
      <c r="L1879" s="2">
        <v>31130</v>
      </c>
      <c r="M1879" s="2">
        <v>31130</v>
      </c>
      <c r="N1879" s="2">
        <v>31130</v>
      </c>
      <c r="O1879" s="2">
        <v>31130</v>
      </c>
      <c r="Q1879" s="2" t="s">
        <v>1477</v>
      </c>
      <c r="R1879" s="2" t="s">
        <v>1478</v>
      </c>
    </row>
    <row r="1880" spans="1:18">
      <c r="A1880" s="2" t="s">
        <v>1516</v>
      </c>
      <c r="B1880" s="2" t="s">
        <v>286</v>
      </c>
      <c r="C1880" s="2" t="s">
        <v>1517</v>
      </c>
      <c r="D1880" s="2">
        <v>-53394.55</v>
      </c>
      <c r="E1880" s="2">
        <v>-39100</v>
      </c>
      <c r="F1880" s="2">
        <v>-39114.480000000003</v>
      </c>
      <c r="G1880" s="2">
        <v>-37300</v>
      </c>
      <c r="H1880" s="2" t="str">
        <f t="shared" si="58"/>
        <v/>
      </c>
      <c r="J1880" s="2">
        <f t="shared" si="59"/>
        <v>-37300</v>
      </c>
      <c r="K1880" s="2">
        <v>-35300</v>
      </c>
      <c r="L1880" s="2">
        <v>-33400</v>
      </c>
      <c r="M1880" s="2">
        <v>-31400</v>
      </c>
      <c r="N1880" s="2">
        <v>-22100</v>
      </c>
      <c r="O1880" s="2">
        <v>-20600</v>
      </c>
      <c r="P1880" s="2" t="s">
        <v>1518</v>
      </c>
      <c r="Q1880" s="2" t="s">
        <v>1477</v>
      </c>
      <c r="R1880" s="2" t="s">
        <v>1478</v>
      </c>
    </row>
    <row r="1881" spans="1:18">
      <c r="A1881" s="2" t="s">
        <v>1516</v>
      </c>
      <c r="B1881" s="2" t="s">
        <v>15</v>
      </c>
      <c r="C1881" s="2" t="s">
        <v>225</v>
      </c>
      <c r="D1881" s="2">
        <v>-31112</v>
      </c>
      <c r="H1881" s="2" t="str">
        <f t="shared" si="58"/>
        <v/>
      </c>
      <c r="J1881" s="2">
        <f t="shared" si="59"/>
        <v>0</v>
      </c>
      <c r="P1881" s="2" t="s">
        <v>1519</v>
      </c>
      <c r="Q1881" s="2" t="s">
        <v>1477</v>
      </c>
      <c r="R1881" s="2" t="s">
        <v>1478</v>
      </c>
    </row>
    <row r="1882" spans="1:18">
      <c r="A1882" s="2" t="s">
        <v>1516</v>
      </c>
      <c r="B1882" s="2" t="s">
        <v>15</v>
      </c>
      <c r="C1882" s="2" t="s">
        <v>1410</v>
      </c>
      <c r="D1882" s="2">
        <v>-8384.82</v>
      </c>
      <c r="H1882" s="2" t="str">
        <f t="shared" si="58"/>
        <v/>
      </c>
      <c r="J1882" s="2">
        <f t="shared" si="59"/>
        <v>0</v>
      </c>
      <c r="P1882" s="2" t="s">
        <v>1520</v>
      </c>
      <c r="Q1882" s="2" t="s">
        <v>1477</v>
      </c>
      <c r="R1882" s="2" t="s">
        <v>1478</v>
      </c>
    </row>
    <row r="1883" spans="1:18">
      <c r="A1883" s="2" t="s">
        <v>1516</v>
      </c>
      <c r="B1883" s="2" t="s">
        <v>18</v>
      </c>
      <c r="C1883" s="2" t="s">
        <v>19</v>
      </c>
      <c r="D1883" s="2">
        <v>13317.4</v>
      </c>
      <c r="E1883" s="2">
        <v>14151</v>
      </c>
      <c r="F1883" s="2">
        <v>14330.75</v>
      </c>
      <c r="G1883" s="2">
        <v>14405</v>
      </c>
      <c r="H1883" s="2" t="str">
        <f t="shared" si="58"/>
        <v/>
      </c>
      <c r="J1883" s="2">
        <f t="shared" si="59"/>
        <v>14405</v>
      </c>
      <c r="K1883" s="2">
        <v>14405</v>
      </c>
      <c r="L1883" s="2">
        <v>14405</v>
      </c>
      <c r="M1883" s="2">
        <v>14405</v>
      </c>
      <c r="N1883" s="2">
        <v>14405</v>
      </c>
      <c r="O1883" s="2">
        <v>14405</v>
      </c>
      <c r="P1883" s="2" t="s">
        <v>20</v>
      </c>
      <c r="Q1883" s="2" t="s">
        <v>1477</v>
      </c>
      <c r="R1883" s="2" t="s">
        <v>1478</v>
      </c>
    </row>
    <row r="1884" spans="1:18">
      <c r="A1884" s="2" t="s">
        <v>1516</v>
      </c>
      <c r="B1884" s="2" t="s">
        <v>18</v>
      </c>
      <c r="C1884" s="2" t="s">
        <v>21</v>
      </c>
      <c r="D1884" s="2">
        <v>57.78</v>
      </c>
      <c r="E1884" s="2">
        <v>80</v>
      </c>
      <c r="F1884" s="2">
        <v>64.209999999999994</v>
      </c>
      <c r="G1884" s="2">
        <v>80</v>
      </c>
      <c r="H1884" s="2" t="str">
        <f t="shared" si="58"/>
        <v/>
      </c>
      <c r="J1884" s="2">
        <f t="shared" si="59"/>
        <v>80</v>
      </c>
      <c r="K1884" s="2">
        <v>80</v>
      </c>
      <c r="L1884" s="2">
        <v>80</v>
      </c>
      <c r="M1884" s="2">
        <v>80</v>
      </c>
      <c r="N1884" s="2">
        <v>80</v>
      </c>
      <c r="O1884" s="2">
        <v>80</v>
      </c>
      <c r="P1884" s="2" t="s">
        <v>22</v>
      </c>
      <c r="Q1884" s="2" t="s">
        <v>1477</v>
      </c>
      <c r="R1884" s="2" t="s">
        <v>1478</v>
      </c>
    </row>
    <row r="1885" spans="1:18">
      <c r="A1885" s="2" t="s">
        <v>1516</v>
      </c>
      <c r="B1885" s="2" t="s">
        <v>18</v>
      </c>
      <c r="C1885" s="2" t="s">
        <v>23</v>
      </c>
      <c r="D1885" s="2">
        <v>107.04</v>
      </c>
      <c r="H1885" s="2" t="str">
        <f t="shared" si="58"/>
        <v/>
      </c>
      <c r="J1885" s="2">
        <f t="shared" si="59"/>
        <v>0</v>
      </c>
      <c r="P1885" s="2" t="s">
        <v>24</v>
      </c>
      <c r="Q1885" s="2" t="s">
        <v>1477</v>
      </c>
      <c r="R1885" s="2" t="s">
        <v>1478</v>
      </c>
    </row>
    <row r="1886" spans="1:18">
      <c r="A1886" s="2" t="s">
        <v>1516</v>
      </c>
      <c r="B1886" s="2" t="s">
        <v>18</v>
      </c>
      <c r="C1886" s="2" t="s">
        <v>31</v>
      </c>
      <c r="D1886" s="2">
        <v>2670.49</v>
      </c>
      <c r="E1886" s="2">
        <v>2973</v>
      </c>
      <c r="F1886" s="2">
        <v>2878.95</v>
      </c>
      <c r="G1886" s="2">
        <v>3160</v>
      </c>
      <c r="H1886" s="2" t="str">
        <f t="shared" si="58"/>
        <v/>
      </c>
      <c r="J1886" s="2">
        <f t="shared" si="59"/>
        <v>3160</v>
      </c>
      <c r="K1886" s="2">
        <v>3160</v>
      </c>
      <c r="L1886" s="2">
        <v>3160</v>
      </c>
      <c r="M1886" s="2">
        <v>3160</v>
      </c>
      <c r="N1886" s="2">
        <v>3160</v>
      </c>
      <c r="O1886" s="2">
        <v>3160</v>
      </c>
      <c r="P1886" s="2" t="s">
        <v>20</v>
      </c>
      <c r="Q1886" s="2" t="s">
        <v>1477</v>
      </c>
      <c r="R1886" s="2" t="s">
        <v>1478</v>
      </c>
    </row>
    <row r="1887" spans="1:18">
      <c r="A1887" s="2" t="s">
        <v>1516</v>
      </c>
      <c r="B1887" s="2" t="s">
        <v>36</v>
      </c>
      <c r="C1887" s="2" t="s">
        <v>41</v>
      </c>
      <c r="D1887" s="2">
        <v>1056.44</v>
      </c>
      <c r="E1887" s="2">
        <v>1184</v>
      </c>
      <c r="F1887" s="2">
        <v>1187.3499999999999</v>
      </c>
      <c r="G1887" s="2">
        <v>1152</v>
      </c>
      <c r="H1887" s="2" t="str">
        <f t="shared" si="58"/>
        <v/>
      </c>
      <c r="J1887" s="2">
        <f t="shared" si="59"/>
        <v>1152</v>
      </c>
      <c r="K1887" s="2">
        <v>1152</v>
      </c>
      <c r="L1887" s="2">
        <v>1152</v>
      </c>
      <c r="M1887" s="2">
        <v>1152</v>
      </c>
      <c r="N1887" s="2">
        <v>1152</v>
      </c>
      <c r="O1887" s="2">
        <v>1152</v>
      </c>
      <c r="P1887" s="2" t="s">
        <v>20</v>
      </c>
      <c r="Q1887" s="2" t="s">
        <v>1477</v>
      </c>
      <c r="R1887" s="2" t="s">
        <v>1478</v>
      </c>
    </row>
    <row r="1888" spans="1:18">
      <c r="A1888" s="2" t="s">
        <v>1516</v>
      </c>
      <c r="B1888" s="2" t="s">
        <v>36</v>
      </c>
      <c r="C1888" s="2" t="s">
        <v>229</v>
      </c>
      <c r="D1888" s="2">
        <v>58973</v>
      </c>
      <c r="H1888" s="2" t="str">
        <f t="shared" si="58"/>
        <v/>
      </c>
      <c r="J1888" s="2">
        <f t="shared" si="59"/>
        <v>0</v>
      </c>
      <c r="P1888" s="2" t="s">
        <v>1519</v>
      </c>
      <c r="Q1888" s="2" t="s">
        <v>1477</v>
      </c>
      <c r="R1888" s="2" t="s">
        <v>1478</v>
      </c>
    </row>
    <row r="1889" spans="1:18">
      <c r="A1889" s="2" t="s">
        <v>1516</v>
      </c>
      <c r="B1889" s="2" t="s">
        <v>36</v>
      </c>
      <c r="C1889" s="2" t="s">
        <v>231</v>
      </c>
      <c r="D1889" s="2">
        <v>2566</v>
      </c>
      <c r="H1889" s="2" t="str">
        <f t="shared" si="58"/>
        <v/>
      </c>
      <c r="J1889" s="2">
        <f t="shared" si="59"/>
        <v>0</v>
      </c>
      <c r="P1889" s="2" t="s">
        <v>1519</v>
      </c>
      <c r="Q1889" s="2" t="s">
        <v>1477</v>
      </c>
      <c r="R1889" s="2" t="s">
        <v>1478</v>
      </c>
    </row>
    <row r="1890" spans="1:18">
      <c r="A1890" s="2" t="s">
        <v>1516</v>
      </c>
      <c r="B1890" s="2" t="s">
        <v>42</v>
      </c>
      <c r="C1890" s="2" t="s">
        <v>257</v>
      </c>
      <c r="D1890" s="2">
        <v>4245.2299999999996</v>
      </c>
      <c r="E1890" s="2">
        <v>5500</v>
      </c>
      <c r="F1890" s="2">
        <v>2536.87</v>
      </c>
      <c r="G1890" s="2">
        <v>5500</v>
      </c>
      <c r="H1890" s="2" t="str">
        <f t="shared" si="58"/>
        <v>W</v>
      </c>
      <c r="J1890" s="2">
        <f t="shared" si="59"/>
        <v>5500</v>
      </c>
      <c r="K1890" s="2">
        <v>5500</v>
      </c>
      <c r="L1890" s="2">
        <v>5500</v>
      </c>
      <c r="M1890" s="2">
        <v>5500</v>
      </c>
      <c r="N1890" s="2">
        <v>5500</v>
      </c>
      <c r="O1890" s="2">
        <v>5500</v>
      </c>
      <c r="P1890" s="2" t="s">
        <v>1521</v>
      </c>
      <c r="Q1890" s="2" t="s">
        <v>1477</v>
      </c>
      <c r="R1890" s="2" t="s">
        <v>1478</v>
      </c>
    </row>
    <row r="1891" spans="1:18">
      <c r="A1891" s="2" t="s">
        <v>1516</v>
      </c>
      <c r="B1891" s="2" t="s">
        <v>42</v>
      </c>
      <c r="C1891" s="2" t="s">
        <v>1522</v>
      </c>
      <c r="D1891" s="2">
        <v>626.14</v>
      </c>
      <c r="E1891" s="2">
        <v>700</v>
      </c>
      <c r="F1891" s="2">
        <v>691.78</v>
      </c>
      <c r="G1891" s="2">
        <v>700</v>
      </c>
      <c r="H1891" s="2" t="str">
        <f t="shared" si="58"/>
        <v/>
      </c>
      <c r="J1891" s="2">
        <f t="shared" si="59"/>
        <v>700</v>
      </c>
      <c r="K1891" s="2">
        <v>700</v>
      </c>
      <c r="L1891" s="2">
        <v>700</v>
      </c>
      <c r="M1891" s="2">
        <v>700</v>
      </c>
      <c r="N1891" s="2">
        <v>700</v>
      </c>
      <c r="O1891" s="2">
        <v>700</v>
      </c>
      <c r="Q1891" s="2" t="s">
        <v>1477</v>
      </c>
      <c r="R1891" s="2" t="s">
        <v>1478</v>
      </c>
    </row>
    <row r="1892" spans="1:18">
      <c r="A1892" s="2" t="s">
        <v>1516</v>
      </c>
      <c r="B1892" s="2" t="s">
        <v>42</v>
      </c>
      <c r="C1892" s="2" t="s">
        <v>134</v>
      </c>
      <c r="D1892" s="2">
        <v>215</v>
      </c>
      <c r="G1892" s="2">
        <v>500</v>
      </c>
      <c r="H1892" s="2" t="str">
        <f t="shared" si="58"/>
        <v/>
      </c>
      <c r="J1892" s="2">
        <f t="shared" si="59"/>
        <v>500</v>
      </c>
      <c r="L1892" s="2">
        <v>500</v>
      </c>
      <c r="N1892" s="2">
        <v>500</v>
      </c>
      <c r="P1892" s="2" t="s">
        <v>1523</v>
      </c>
      <c r="Q1892" s="2" t="s">
        <v>1477</v>
      </c>
      <c r="R1892" s="2" t="s">
        <v>1478</v>
      </c>
    </row>
    <row r="1893" spans="1:18">
      <c r="A1893" s="2" t="s">
        <v>1516</v>
      </c>
      <c r="B1893" s="2" t="s">
        <v>248</v>
      </c>
      <c r="C1893" s="2" t="s">
        <v>1524</v>
      </c>
      <c r="D1893" s="2">
        <v>-41702.6</v>
      </c>
      <c r="E1893" s="2">
        <v>-50000</v>
      </c>
      <c r="F1893" s="2">
        <v>-73713.33</v>
      </c>
      <c r="G1893" s="2">
        <v>-55000</v>
      </c>
      <c r="H1893" s="2" t="str">
        <f t="shared" si="58"/>
        <v>W</v>
      </c>
      <c r="J1893" s="2">
        <f t="shared" si="59"/>
        <v>-55000</v>
      </c>
      <c r="K1893" s="2">
        <v>-55000</v>
      </c>
      <c r="L1893" s="2">
        <v>-55000</v>
      </c>
      <c r="M1893" s="2">
        <v>-55000</v>
      </c>
      <c r="N1893" s="2">
        <v>-55000</v>
      </c>
      <c r="O1893" s="2">
        <v>-55000</v>
      </c>
      <c r="P1893" s="2" t="s">
        <v>1525</v>
      </c>
      <c r="Q1893" s="2" t="s">
        <v>1477</v>
      </c>
      <c r="R1893" s="2" t="s">
        <v>1478</v>
      </c>
    </row>
    <row r="1894" spans="1:18">
      <c r="A1894" s="2" t="s">
        <v>1516</v>
      </c>
      <c r="B1894" s="2" t="s">
        <v>400</v>
      </c>
      <c r="C1894" s="2" t="s">
        <v>1526</v>
      </c>
      <c r="D1894" s="2">
        <v>178126.82</v>
      </c>
      <c r="E1894" s="2">
        <v>237500</v>
      </c>
      <c r="F1894" s="2">
        <v>223726.27</v>
      </c>
      <c r="G1894" s="2">
        <v>274600</v>
      </c>
      <c r="H1894" s="2" t="str">
        <f t="shared" si="58"/>
        <v>W</v>
      </c>
      <c r="J1894" s="2">
        <f t="shared" si="59"/>
        <v>274600</v>
      </c>
      <c r="K1894" s="2">
        <v>333800</v>
      </c>
      <c r="L1894" s="2">
        <v>392300</v>
      </c>
      <c r="M1894" s="2">
        <v>454900</v>
      </c>
      <c r="N1894" s="2">
        <v>477200</v>
      </c>
      <c r="O1894" s="2">
        <v>567000</v>
      </c>
      <c r="P1894" s="2" t="s">
        <v>1527</v>
      </c>
      <c r="Q1894" s="2" t="s">
        <v>1477</v>
      </c>
      <c r="R1894" s="2" t="s">
        <v>1478</v>
      </c>
    </row>
    <row r="1895" spans="1:18">
      <c r="A1895" s="2" t="s">
        <v>1516</v>
      </c>
      <c r="B1895" s="2" t="s">
        <v>400</v>
      </c>
      <c r="C1895" s="2" t="s">
        <v>1528</v>
      </c>
      <c r="D1895" s="2">
        <v>869</v>
      </c>
      <c r="E1895" s="2">
        <v>820</v>
      </c>
      <c r="F1895" s="2">
        <v>821</v>
      </c>
      <c r="G1895" s="2">
        <v>780</v>
      </c>
      <c r="H1895" s="2" t="str">
        <f t="shared" si="58"/>
        <v/>
      </c>
      <c r="J1895" s="2">
        <f t="shared" si="59"/>
        <v>780</v>
      </c>
      <c r="K1895" s="2">
        <v>780</v>
      </c>
      <c r="L1895" s="2">
        <v>780</v>
      </c>
      <c r="M1895" s="2">
        <v>780</v>
      </c>
      <c r="N1895" s="2">
        <v>780</v>
      </c>
      <c r="O1895" s="2">
        <v>780</v>
      </c>
      <c r="P1895" s="2" t="s">
        <v>1529</v>
      </c>
      <c r="Q1895" s="2" t="s">
        <v>1477</v>
      </c>
      <c r="R1895" s="2" t="s">
        <v>1478</v>
      </c>
    </row>
    <row r="1896" spans="1:18">
      <c r="A1896" s="2" t="s">
        <v>1516</v>
      </c>
      <c r="B1896" s="2" t="s">
        <v>400</v>
      </c>
      <c r="C1896" s="2" t="s">
        <v>1530</v>
      </c>
      <c r="D1896" s="2">
        <v>100.41</v>
      </c>
      <c r="E1896" s="2">
        <v>500</v>
      </c>
      <c r="G1896" s="2">
        <v>500</v>
      </c>
      <c r="H1896" s="2" t="str">
        <f t="shared" si="58"/>
        <v/>
      </c>
      <c r="J1896" s="2">
        <f t="shared" si="59"/>
        <v>500</v>
      </c>
      <c r="K1896" s="2">
        <v>500</v>
      </c>
      <c r="L1896" s="2">
        <v>500</v>
      </c>
      <c r="M1896" s="2">
        <v>500</v>
      </c>
      <c r="N1896" s="2">
        <v>500</v>
      </c>
      <c r="O1896" s="2">
        <v>500</v>
      </c>
      <c r="P1896" s="2" t="s">
        <v>1531</v>
      </c>
      <c r="Q1896" s="2" t="s">
        <v>1477</v>
      </c>
      <c r="R1896" s="2" t="s">
        <v>1478</v>
      </c>
    </row>
    <row r="1897" spans="1:18">
      <c r="A1897" s="2" t="s">
        <v>1516</v>
      </c>
      <c r="B1897" s="2" t="s">
        <v>400</v>
      </c>
      <c r="C1897" s="2" t="s">
        <v>1532</v>
      </c>
      <c r="D1897" s="2">
        <v>312.5</v>
      </c>
      <c r="E1897" s="2">
        <v>400</v>
      </c>
      <c r="G1897" s="2">
        <v>350</v>
      </c>
      <c r="H1897" s="2" t="str">
        <f t="shared" si="58"/>
        <v/>
      </c>
      <c r="J1897" s="2">
        <f t="shared" si="59"/>
        <v>350</v>
      </c>
      <c r="K1897" s="2">
        <v>350</v>
      </c>
      <c r="L1897" s="2">
        <v>350</v>
      </c>
      <c r="M1897" s="2">
        <v>350</v>
      </c>
      <c r="N1897" s="2">
        <v>350</v>
      </c>
      <c r="O1897" s="2">
        <v>350</v>
      </c>
      <c r="P1897" s="2" t="s">
        <v>1533</v>
      </c>
      <c r="Q1897" s="2" t="s">
        <v>1477</v>
      </c>
      <c r="R1897" s="2" t="s">
        <v>1478</v>
      </c>
    </row>
    <row r="1898" spans="1:18">
      <c r="A1898" s="2" t="s">
        <v>1516</v>
      </c>
      <c r="B1898" s="2" t="s">
        <v>400</v>
      </c>
      <c r="C1898" s="2" t="s">
        <v>1534</v>
      </c>
      <c r="D1898" s="2">
        <v>2000</v>
      </c>
      <c r="E1898" s="2">
        <v>2000</v>
      </c>
      <c r="G1898" s="2">
        <v>2000</v>
      </c>
      <c r="H1898" s="2" t="str">
        <f t="shared" si="58"/>
        <v/>
      </c>
      <c r="J1898" s="2">
        <f t="shared" si="59"/>
        <v>2000</v>
      </c>
      <c r="K1898" s="2">
        <v>2000</v>
      </c>
      <c r="L1898" s="2">
        <v>2000</v>
      </c>
      <c r="M1898" s="2">
        <v>2000</v>
      </c>
      <c r="N1898" s="2">
        <v>2000</v>
      </c>
      <c r="O1898" s="2">
        <v>2000</v>
      </c>
      <c r="P1898" s="2" t="s">
        <v>1535</v>
      </c>
      <c r="Q1898" s="2" t="s">
        <v>1477</v>
      </c>
      <c r="R1898" s="2" t="s">
        <v>1478</v>
      </c>
    </row>
    <row r="1899" spans="1:18">
      <c r="A1899" s="2" t="s">
        <v>1516</v>
      </c>
      <c r="B1899" s="2" t="s">
        <v>400</v>
      </c>
      <c r="C1899" s="2" t="s">
        <v>1536</v>
      </c>
      <c r="D1899" s="2">
        <v>9783.8700000000008</v>
      </c>
      <c r="E1899" s="2">
        <v>10000</v>
      </c>
      <c r="G1899" s="2">
        <v>10000</v>
      </c>
      <c r="H1899" s="2" t="str">
        <f t="shared" si="58"/>
        <v/>
      </c>
      <c r="J1899" s="2">
        <f t="shared" si="59"/>
        <v>10000</v>
      </c>
      <c r="K1899" s="2">
        <v>10000</v>
      </c>
      <c r="L1899" s="2">
        <v>10000</v>
      </c>
      <c r="M1899" s="2">
        <v>10000</v>
      </c>
      <c r="N1899" s="2">
        <v>10000</v>
      </c>
      <c r="O1899" s="2">
        <v>10000</v>
      </c>
      <c r="P1899" s="2" t="s">
        <v>1537</v>
      </c>
      <c r="Q1899" s="2" t="s">
        <v>1477</v>
      </c>
      <c r="R1899" s="2" t="s">
        <v>1478</v>
      </c>
    </row>
    <row r="1900" spans="1:18">
      <c r="A1900" s="2" t="s">
        <v>1516</v>
      </c>
      <c r="B1900" s="2" t="s">
        <v>159</v>
      </c>
      <c r="C1900" s="2" t="s">
        <v>160</v>
      </c>
      <c r="D1900" s="2">
        <v>-7.58</v>
      </c>
      <c r="E1900" s="2">
        <v>-20</v>
      </c>
      <c r="F1900" s="2">
        <v>-7.58</v>
      </c>
      <c r="G1900" s="2">
        <v>-10</v>
      </c>
      <c r="H1900" s="2" t="str">
        <f t="shared" si="58"/>
        <v/>
      </c>
      <c r="J1900" s="2">
        <f t="shared" si="59"/>
        <v>-10</v>
      </c>
      <c r="K1900" s="2">
        <v>-10</v>
      </c>
      <c r="L1900" s="2">
        <v>-10</v>
      </c>
      <c r="M1900" s="2">
        <v>-10</v>
      </c>
      <c r="N1900" s="2">
        <v>-10</v>
      </c>
      <c r="O1900" s="2">
        <v>-10</v>
      </c>
      <c r="P1900" s="2" t="s">
        <v>1538</v>
      </c>
      <c r="Q1900" s="2" t="s">
        <v>1477</v>
      </c>
      <c r="R1900" s="2" t="s">
        <v>1478</v>
      </c>
    </row>
    <row r="1901" spans="1:18">
      <c r="A1901" s="2" t="s">
        <v>1516</v>
      </c>
      <c r="B1901" s="2" t="s">
        <v>66</v>
      </c>
      <c r="C1901" s="2" t="s">
        <v>1539</v>
      </c>
      <c r="D1901" s="2">
        <v>-193022.2</v>
      </c>
      <c r="E1901" s="2">
        <v>-188581</v>
      </c>
      <c r="G1901" s="2">
        <v>-193022</v>
      </c>
      <c r="H1901" s="2" t="str">
        <f t="shared" si="58"/>
        <v/>
      </c>
      <c r="J1901" s="2">
        <f t="shared" si="59"/>
        <v>-193022</v>
      </c>
      <c r="K1901" s="2">
        <v>-193022</v>
      </c>
      <c r="L1901" s="2">
        <v>-193022</v>
      </c>
      <c r="M1901" s="2">
        <v>-193022</v>
      </c>
      <c r="N1901" s="2">
        <v>-193022</v>
      </c>
      <c r="O1901" s="2">
        <v>-193022</v>
      </c>
      <c r="P1901" s="2" t="s">
        <v>345</v>
      </c>
      <c r="Q1901" s="2" t="s">
        <v>1477</v>
      </c>
      <c r="R1901" s="2" t="s">
        <v>1478</v>
      </c>
    </row>
    <row r="1902" spans="1:18">
      <c r="A1902" s="2" t="s">
        <v>1516</v>
      </c>
      <c r="B1902" s="2" t="s">
        <v>90</v>
      </c>
      <c r="C1902" s="2" t="s">
        <v>378</v>
      </c>
      <c r="D1902" s="2">
        <v>25096.06</v>
      </c>
      <c r="E1902" s="2">
        <v>20865</v>
      </c>
      <c r="G1902" s="2">
        <v>25096</v>
      </c>
      <c r="H1902" s="2" t="str">
        <f t="shared" si="58"/>
        <v/>
      </c>
      <c r="J1902" s="2">
        <f t="shared" si="59"/>
        <v>25096</v>
      </c>
      <c r="K1902" s="2">
        <v>25096</v>
      </c>
      <c r="L1902" s="2">
        <v>25096</v>
      </c>
      <c r="M1902" s="2">
        <v>25096</v>
      </c>
      <c r="N1902" s="2">
        <v>25096</v>
      </c>
      <c r="O1902" s="2">
        <v>25096</v>
      </c>
      <c r="Q1902" s="2" t="s">
        <v>1477</v>
      </c>
      <c r="R1902" s="2" t="s">
        <v>1478</v>
      </c>
    </row>
    <row r="1903" spans="1:18">
      <c r="A1903" s="3" t="s">
        <v>1546</v>
      </c>
      <c r="B1903" s="3"/>
      <c r="C1903" s="3"/>
      <c r="D1903" s="2">
        <f>SUBTOTAL(109,Tabelle1[Ergebnis 2023])</f>
        <v>-1086770.2600000047</v>
      </c>
      <c r="E1903" s="2">
        <f>SUBTOTAL(109,Tabelle1[Ansatz 2024])</f>
        <v>822921</v>
      </c>
      <c r="F1903" s="2">
        <f>SUBTOTAL(109,Tabelle1[Ergebnis 2024])</f>
        <v>-322631.8700000025</v>
      </c>
      <c r="G1903" s="2">
        <f>SUBTOTAL(109,Tabelle1[Ansatz 2025])</f>
        <v>1624624.75</v>
      </c>
      <c r="H1903" s="3"/>
      <c r="I1903" s="2">
        <f>SUBTOTAL(109,Tabelle1[Änderung])</f>
        <v>0</v>
      </c>
      <c r="J1903" s="2">
        <f>SUBTOTAL(109,Tabelle1[Neu 2025])</f>
        <v>1624624.75</v>
      </c>
      <c r="K1903" s="2">
        <f>SUBTOTAL(109,Tabelle1[Plan 2026])</f>
        <v>1540106</v>
      </c>
      <c r="L1903" s="2">
        <f>SUBTOTAL(109,Tabelle1[Plan 2027])</f>
        <v>1050198</v>
      </c>
      <c r="M1903" s="2">
        <f>SUBTOTAL(109,Tabelle1[Plan 2028])</f>
        <v>936837</v>
      </c>
      <c r="N1903" s="2">
        <f>SUBTOTAL(109,Tabelle1[Plan 2029])</f>
        <v>978694</v>
      </c>
      <c r="O1903" s="2">
        <f>SUBTOTAL(109,Tabelle1[Plan 2030])</f>
        <v>1160620</v>
      </c>
      <c r="P1903" s="3"/>
      <c r="Q1903" s="3"/>
      <c r="R1903" s="3"/>
    </row>
  </sheetData>
  <pageMargins left="0.7" right="0.7" top="0.78740157499999996" bottom="0.78740157499999996"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Ergeb_konto_kstres1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bernhard R-@gmx</cp:lastModifiedBy>
  <dcterms:created xsi:type="dcterms:W3CDTF">2025-02-07T18:24:16Z</dcterms:created>
  <dcterms:modified xsi:type="dcterms:W3CDTF">2025-02-07T18:42:36Z</dcterms:modified>
</cp:coreProperties>
</file>