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-rei\Nextcloud\Haushaltsdaten\2025\Out\"/>
    </mc:Choice>
  </mc:AlternateContent>
  <xr:revisionPtr revIDLastSave="0" documentId="13_ncr:9_{28BAADE3-6FF1-4BCF-9763-47215E1E2D24}" xr6:coauthVersionLast="47" xr6:coauthVersionMax="47" xr10:uidLastSave="{00000000-0000-0000-0000-000000000000}"/>
  <bookViews>
    <workbookView xWindow="820" yWindow="-110" windowWidth="18490" windowHeight="11020" xr2:uid="{982F7928-72E9-4021-80BC-D4FF211EB132}"/>
  </bookViews>
  <sheets>
    <sheet name="Ergeb_Konto" sheetId="1" r:id="rId1"/>
  </sheets>
  <calcPr calcId="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 l="1"/>
  <c r="M208" i="1"/>
  <c r="L208" i="1"/>
  <c r="K208" i="1"/>
  <c r="J208" i="1"/>
  <c r="G208" i="1"/>
  <c r="F208" i="1"/>
  <c r="E208" i="1"/>
  <c r="D208" i="1"/>
  <c r="N208" i="1"/>
</calcChain>
</file>

<file path=xl/sharedStrings.xml><?xml version="1.0" encoding="utf-8"?>
<sst xmlns="http://schemas.openxmlformats.org/spreadsheetml/2006/main" count="427" uniqueCount="241">
  <si>
    <t>Bezeichnung</t>
  </si>
  <si>
    <t>Ergebnis 2023</t>
  </si>
  <si>
    <t>Ansatz 2024</t>
  </si>
  <si>
    <t>Ergebnis 2024</t>
  </si>
  <si>
    <t>Ansatz 2025</t>
  </si>
  <si>
    <t>Plan 2026</t>
  </si>
  <si>
    <t>Plan 2027</t>
  </si>
  <si>
    <t>Plan 2028</t>
  </si>
  <si>
    <t>Plan 2029</t>
  </si>
  <si>
    <t>Plan 2030</t>
  </si>
  <si>
    <t>1 Privatrechtliche Leistungsentgelte</t>
  </si>
  <si>
    <t>Umsatzerlöse aus Verkauf</t>
  </si>
  <si>
    <t>Umsatzerlöse aus Überlassung  Gebäude und Räume</t>
  </si>
  <si>
    <t>Umsatzerlöse aus Überlassung von Rechten</t>
  </si>
  <si>
    <t>Umsatzerlöse aus der sonstigen Nutzung von Vermögen und Rechten</t>
  </si>
  <si>
    <t>Umsatzerlöse aus Handelswaren</t>
  </si>
  <si>
    <t>2 Öffentlich-rechtliche Leistungsentgelte</t>
  </si>
  <si>
    <t>öffentlich rechtliche Verwaltungsgebühren</t>
  </si>
  <si>
    <t>öffentlich rechtliche Benutzungsgebühren</t>
  </si>
  <si>
    <t>Frischwassergebühren</t>
  </si>
  <si>
    <t>Zählergebühren Wasseruhren</t>
  </si>
  <si>
    <t>Kanalbenutzungsgebühren</t>
  </si>
  <si>
    <t>Niederschlagswassergebühren</t>
  </si>
  <si>
    <t>Hausmüllgebühren</t>
  </si>
  <si>
    <t>Gewerbemüllgebühren</t>
  </si>
  <si>
    <t>Liegerechte Friedhöfe</t>
  </si>
  <si>
    <t>3 Kostenersatzleistungen und Kostenerstattungen</t>
  </si>
  <si>
    <t>Kostenerstattungen vom Bund</t>
  </si>
  <si>
    <t>Kostenerstattungen vom Land</t>
  </si>
  <si>
    <t>Kostenerstattungen von Gemeinden und Gemeindeverbänden</t>
  </si>
  <si>
    <t>Kostenerstattungen von Zweckverbänden und dergleichen</t>
  </si>
  <si>
    <t>Kostenerstattungen von gesetzlichen Sozialversicherungen</t>
  </si>
  <si>
    <t>Kostenerstattungen Sozialversicherung - LOGA</t>
  </si>
  <si>
    <t>Kostenerstattungen von privaten Unternehmen</t>
  </si>
  <si>
    <t>Kostenerstattungen von übrigen Bereichen</t>
  </si>
  <si>
    <t>andere Kostenersatzleistungen und Erstattungen</t>
  </si>
  <si>
    <t>4 Bestandsveränderungen und aktivierte Eigenleistungen</t>
  </si>
  <si>
    <t>sonstige aktivierte Eigenleistungen</t>
  </si>
  <si>
    <t>5 Steuern, steuerähnliche Erträge und Erträge aus gesetzlichen Umlagen</t>
  </si>
  <si>
    <t>Gemeindeanteil an der Einkommensteuer</t>
  </si>
  <si>
    <t>Gemeindeanteil an der Umsatzsteuer</t>
  </si>
  <si>
    <t>Grundsteuer A</t>
  </si>
  <si>
    <t>Grundsteuer B</t>
  </si>
  <si>
    <t>Gewerbesteuer</t>
  </si>
  <si>
    <t>Sonstige  Vergnügungssteuer, einschließlich Spielapparatesteuer</t>
  </si>
  <si>
    <t>Hundesteuer</t>
  </si>
  <si>
    <t>6 Erträge aus Transferleistungen</t>
  </si>
  <si>
    <t>Kostenbeiträge, Aufwendungsersatz, Kostenersatz</t>
  </si>
  <si>
    <t>Ausgleichsleistungen Familienleistungsgesetz</t>
  </si>
  <si>
    <t>7 Erträge aus Zuweisungen, Zuschüsse für lfd. Zwecke, allgemeine Umlagen</t>
  </si>
  <si>
    <t>Schlüsselzuweisungen</t>
  </si>
  <si>
    <t>Sonstige Zuweisungen des Landes</t>
  </si>
  <si>
    <t>Sonst Zuweisungen v übrigen Bereichen</t>
  </si>
  <si>
    <t>Zuweisungen für lfd. Zwecke vom Bund</t>
  </si>
  <si>
    <t>Zuweisungen für lfd. Zwecke vom Land</t>
  </si>
  <si>
    <t>Zuweisungen f lfd Zwecke von Gemeinden,GemVerbände</t>
  </si>
  <si>
    <t>Zuweisungen für lfd Zwecke gesetzl. Sozialversiche</t>
  </si>
  <si>
    <t>Zuschüsse für lfd. Zwecke von übrigen Bereichen</t>
  </si>
  <si>
    <t>Schuldendiensthilfen vom Land (auch KSH)</t>
  </si>
  <si>
    <t>8 Erträge aus Sonderposten (SOPO), Investitionszuweisungen, Beiträge</t>
  </si>
  <si>
    <t>Auflösung SOPO Sonderinvestitionsprogramm</t>
  </si>
  <si>
    <t>Auflösung SOPO Investitionen vom öffentl Bereich</t>
  </si>
  <si>
    <t>Auflösung SOPO Investitionen nicht öffentl Bereich</t>
  </si>
  <si>
    <t>Auflösung SOPO Investitionsbeiträgen</t>
  </si>
  <si>
    <t>Erträge aus der Auflösung "Gebührenausgleich"</t>
  </si>
  <si>
    <t>Auflösung von sonstigen SOPO aus Investitionen</t>
  </si>
  <si>
    <t>9 Sonstige ordentliche Erträge</t>
  </si>
  <si>
    <t>Nebenerlöse aus Vermietung und Verpachtung</t>
  </si>
  <si>
    <t>Nebenerlöse aus  Abgabe von Energien und Abfällen</t>
  </si>
  <si>
    <t>Nebenerlöse aus Veranstaltungen</t>
  </si>
  <si>
    <t>Konzessionsabgaben</t>
  </si>
  <si>
    <t>Eigenbeteiligung Beamte Wahlleistungen § 6a HBeihVO  - LOGA -</t>
  </si>
  <si>
    <t>Eingenbeteil. Pens.Beamte Wahlleistungen § 6a HBeihVO</t>
  </si>
  <si>
    <t>andere sonstige Nebenerlöse</t>
  </si>
  <si>
    <t>Erträge aus Schadensersatzleistungen</t>
  </si>
  <si>
    <t>Erträge aus Herabsetzung / Auflösung von Rückstellungen, außer Instandhaltung</t>
  </si>
  <si>
    <t>andere sonstige betriebliche Erträge</t>
  </si>
  <si>
    <t>11 Personalaufwendungen</t>
  </si>
  <si>
    <t>Entgelte für geleistete Arbeitszeit, einschließlich Zulagen</t>
  </si>
  <si>
    <t>Leistungsentgelt Beschäftigte</t>
  </si>
  <si>
    <t>RÜ Urlaub und Überstunden Arbeitnehmer</t>
  </si>
  <si>
    <t>Aufstockung Altersteilzeit  Beschäftigte</t>
  </si>
  <si>
    <t>Dienst- und Amtsbezüge einschließlich tarifliche Zulagen</t>
  </si>
  <si>
    <t>RÜ Urlaub und Überstunden Beamte</t>
  </si>
  <si>
    <t>AG-Anteil zur Sozialversicherung  Entgeltbereich</t>
  </si>
  <si>
    <t>Beiträge zur Berufsgenossenschaft, Unfallversicherung</t>
  </si>
  <si>
    <t>RS Altersteilzeit Personalaufwand Beschäftigte</t>
  </si>
  <si>
    <t>Aufwendungen für Personaleinstellungen</t>
  </si>
  <si>
    <t>Sonst.Aufw.für Personalmaßnahmen</t>
  </si>
  <si>
    <t>Aufwendungen für übernomme Fahrtkosten von Bediensteten</t>
  </si>
  <si>
    <t>Aufwendungen für Dienstjubiläen</t>
  </si>
  <si>
    <t>Aufwendungen für Belegschaftsveranstaltungen</t>
  </si>
  <si>
    <t>übrige sonstige Personalaufwendungen</t>
  </si>
  <si>
    <t>12 Versorgungsaufwendungen</t>
  </si>
  <si>
    <t>Beihilfen an Versorgungsempfänger</t>
  </si>
  <si>
    <t>Aufwendungen an Versorgungskassen Beamte</t>
  </si>
  <si>
    <t>Aufwendungen  an Versorgungskassen tariflich Beschäftigte</t>
  </si>
  <si>
    <t>Zuführung zu Pensionsrückstellungen</t>
  </si>
  <si>
    <t>Zuführung zu Beihilferückstellungen</t>
  </si>
  <si>
    <t>13 Aufwendungen für Sach- und Dienstleistungen</t>
  </si>
  <si>
    <t>Aufwendungen  Büromaterial, Drucksachen der Verwaltung</t>
  </si>
  <si>
    <t>Lehr- und Unterrichtsmittel</t>
  </si>
  <si>
    <t>Praxis- und Laborbedarf, Arzneimittel</t>
  </si>
  <si>
    <t>Strom</t>
  </si>
  <si>
    <t>Gas</t>
  </si>
  <si>
    <t>Heizöl</t>
  </si>
  <si>
    <t>Treibstoffe</t>
  </si>
  <si>
    <t>Wasser</t>
  </si>
  <si>
    <t>Abwasser</t>
  </si>
  <si>
    <t>Materialaufwendungen für Gebäude und Außenanlagen</t>
  </si>
  <si>
    <t>Materialaufwendungen für techn. Anlagen in Betriebsbauten</t>
  </si>
  <si>
    <t>Materialaufwendungen  für Einrichtungen und Ausstattungen</t>
  </si>
  <si>
    <t>Materialaufwendungen für Straßen, Wege, Plätze u.ä.</t>
  </si>
  <si>
    <t>sonstiger Aufwendungen für Reparatur und Instandhaltung</t>
  </si>
  <si>
    <t>Aufwand  Berufskleidung, Arbeitsschutzmittel</t>
  </si>
  <si>
    <t>Reinigungsmaterial</t>
  </si>
  <si>
    <t>übriger sonstiger Materialaufwand</t>
  </si>
  <si>
    <t>Fremdleistungen für Erzeugnisse und andere Umsatzleistungen</t>
  </si>
  <si>
    <t>Entwicklungs-, Versuchs- und Konstruktionsarbeiten durch Dritte</t>
  </si>
  <si>
    <t>Entschädigung ehrenamtlichTätige (soweit nicht SK 6780000)</t>
  </si>
  <si>
    <t>Instandh. Gebäude, Außenanlagen  - Bauunterhaltung</t>
  </si>
  <si>
    <t>Instandh. von technischen Anlagen in Betriebsbauten</t>
  </si>
  <si>
    <t>Instandh. von Einrichtungen und Ausstattungen</t>
  </si>
  <si>
    <t>Instandhaltung von Fahrzeugen</t>
  </si>
  <si>
    <t>Instandh. Sachanlagen im Gemeingebrauch und Infrastrukturvermögen</t>
  </si>
  <si>
    <t>Wartungskosten</t>
  </si>
  <si>
    <t>sonstige Fremdinstandhaltung</t>
  </si>
  <si>
    <t>Aufwendungen für Fremdentsorgung</t>
  </si>
  <si>
    <t>Fremdreinigung</t>
  </si>
  <si>
    <t>Andere sonstige Aufwendungen für bezogene Leistungen</t>
  </si>
  <si>
    <t>Mieten, Pachten, Erbbauzinsen</t>
  </si>
  <si>
    <t>Leasing</t>
  </si>
  <si>
    <t>Lizenzen und Konzessionen</t>
  </si>
  <si>
    <t>Gebühren</t>
  </si>
  <si>
    <t>Bankspesen, Geldverkehrspesen, Kapitalbeschaffungskosten</t>
  </si>
  <si>
    <t>Rücklastschriftgebühr</t>
  </si>
  <si>
    <t>Aufwand Sachverständige, Rechtsanwälte und Gerichtskosten</t>
  </si>
  <si>
    <t>Aufwand für Steuerberatung und Wirtschaftsprüfung</t>
  </si>
  <si>
    <t>Aufwand für betriebswirtschaftliche Beratungen und ähnliches</t>
  </si>
  <si>
    <t>Aufwand für andere Beratungsleistungen</t>
  </si>
  <si>
    <t>Aufwand für Aufsichtsrat bzw. Beirat oder dergleichen</t>
  </si>
  <si>
    <t>sonstige Aufw.für Inanspruchnahme von Rechten und Diensten</t>
  </si>
  <si>
    <t>Zeitungen, Fachliteratur Verwaltung, oder für ähnliche Einrichtungen</t>
  </si>
  <si>
    <t>Porto und Versandkosten</t>
  </si>
  <si>
    <t>Datenübertragungskosten</t>
  </si>
  <si>
    <t>Telefonkosten</t>
  </si>
  <si>
    <t>Reisekosten</t>
  </si>
  <si>
    <t>Verfügungsmittel</t>
  </si>
  <si>
    <t>Aufwand für Öffentlichkeitsarbeit</t>
  </si>
  <si>
    <t>Aufwand für Gästebewirtung, Repräsentation</t>
  </si>
  <si>
    <t>sonstige Aufwendungen für Repräsentation</t>
  </si>
  <si>
    <t>Geschenke bis 35 €</t>
  </si>
  <si>
    <t>Aufwand für Fort- und Weiterbildung</t>
  </si>
  <si>
    <t>Beiträge  Gebäudeversicherungen</t>
  </si>
  <si>
    <t>Kfz-Versicherungsbeiträge</t>
  </si>
  <si>
    <t>Beiträge für sonstige Versicherungen</t>
  </si>
  <si>
    <t>Beiträge Verbände, Berufsvertretungen, sonstige Vereine</t>
  </si>
  <si>
    <t>Einstellungen in sonstige Sonderposten</t>
  </si>
  <si>
    <t>Säumniszuschläge</t>
  </si>
  <si>
    <t>übrige sonstige betriebliche Aufwendungen</t>
  </si>
  <si>
    <t>14 Abschreibungen</t>
  </si>
  <si>
    <t>auf Konzessionen und andere Schutzrechte</t>
  </si>
  <si>
    <t>auf aktivierte Investitionszuweisungen,- zuschüsse, -beiträge</t>
  </si>
  <si>
    <t>auf Gebäude, -einrichtungen, Sachanlagen, Infrastrukturvermögen</t>
  </si>
  <si>
    <t>auf technische  Anlagen und Maschinen</t>
  </si>
  <si>
    <t>auf Betriebsausstattung</t>
  </si>
  <si>
    <t>auf Fuhrpark</t>
  </si>
  <si>
    <t>auf Geschäftsausstattung</t>
  </si>
  <si>
    <t>auf geringwertige Wirtschaftsgüter (GWG)</t>
  </si>
  <si>
    <t>auf Forderungen wegen Uneinbringlichkeit</t>
  </si>
  <si>
    <t>15 Aufwendungen Zuweisungen und Zuschüsse: besondere Finanzaufwendungen</t>
  </si>
  <si>
    <t>Zuweisungen für laufende Zwecke an Gemeinden, Gemeindeverbände</t>
  </si>
  <si>
    <t>Zuweisungen lfd. Zwecke an Zweckverbände und dergleichen</t>
  </si>
  <si>
    <t>Zuschüsse lfd. Zwecke an verbundene Unternehmen, Sondervermögen, Beteiligungen</t>
  </si>
  <si>
    <t>Zuschüsse für laufende Zwecke an übrige Bereiche</t>
  </si>
  <si>
    <t>sonstige Erstattungen an den Bund</t>
  </si>
  <si>
    <t>sonstige Erstattungen an das Land</t>
  </si>
  <si>
    <t>sonstige Erstattungen an Gemeinden (GV)</t>
  </si>
  <si>
    <t>sonstige Erstattungen an Zweckverbände</t>
  </si>
  <si>
    <t>sonstige Erstattungen an private Unternehmen</t>
  </si>
  <si>
    <t>sonstige Erstattungen an übrigen Bereich</t>
  </si>
  <si>
    <t>16 Steueraufwendungen einschließlich gesetzliche Umlageverpflichtungen</t>
  </si>
  <si>
    <t>Heimatumlage ab 2020</t>
  </si>
  <si>
    <t>Kreisumlage</t>
  </si>
  <si>
    <t>Bildung Rückstellung für Kreisumlage (ohne FR)</t>
  </si>
  <si>
    <t>Schulumlage</t>
  </si>
  <si>
    <t>Bildung Rückstellung für Schulumlage (ohne FR)</t>
  </si>
  <si>
    <t>Aufw. aus steuerähnl. Abgaben</t>
  </si>
  <si>
    <t>Abwasserabgabe</t>
  </si>
  <si>
    <t>Gewerbesteuerumlage</t>
  </si>
  <si>
    <t>18 Sonstige ordentliche Aufwendungen</t>
  </si>
  <si>
    <t>Grundsteuer</t>
  </si>
  <si>
    <t>Kfz-Steuer</t>
  </si>
  <si>
    <t>21 Finanzerträge</t>
  </si>
  <si>
    <t>Erträge aus anderen Beteiligungen</t>
  </si>
  <si>
    <t>Bankzinsen</t>
  </si>
  <si>
    <t>Erträge aus Kredit-/Darlehensvergaben an sonstigen inländischen Bereich</t>
  </si>
  <si>
    <t>Mahngebühren</t>
  </si>
  <si>
    <t>Verzinsung von Steuernachforderungen und Steuererstattungen</t>
  </si>
  <si>
    <t>Übrige sonstige Zinsen und ähnliche Erträge</t>
  </si>
  <si>
    <t>22 Zinsen und andere Finanzaufwendungen</t>
  </si>
  <si>
    <t>Kreditzinsen "Zinsdienstumlage"</t>
  </si>
  <si>
    <t>Kassenkreditzinsen</t>
  </si>
  <si>
    <t>Auflösung ARAP Sonderbeitrag ab 2010</t>
  </si>
  <si>
    <t>Auflösung ARAP Anspardarlehen (ohne Finanz Rg)</t>
  </si>
  <si>
    <t>Zinsen und ähnliche Aufwendungen an das Land</t>
  </si>
  <si>
    <t>sonstige Zinsen und ähnliche Aufwendungen</t>
  </si>
  <si>
    <t>27 Außerordentliche Erträge</t>
  </si>
  <si>
    <t>Spenden, Nachlässe und Schenkungen</t>
  </si>
  <si>
    <t>Veräußerungvon Grundstücken, Gebäuden und Anlagen</t>
  </si>
  <si>
    <t>Veräußerung  von Vermögensgegenständen über 410 €</t>
  </si>
  <si>
    <t>Zuschreibungen Sachanlagen</t>
  </si>
  <si>
    <t>sonstige periodenfremde Erträge</t>
  </si>
  <si>
    <t>sonstige außerordentliche Erträge</t>
  </si>
  <si>
    <t>Ertrag aus Ausbuchung Kleinbeträge aus Überzahlungen und Gutschriften</t>
  </si>
  <si>
    <t>28 Außerordentliche Aufwendungen</t>
  </si>
  <si>
    <t>außerplanmäßige Abschreibung auf Sachanlagen</t>
  </si>
  <si>
    <t>periodenfremde Aufwendungen</t>
  </si>
  <si>
    <t>sonstige außerordentliche Aufwendungen</t>
  </si>
  <si>
    <t>Aufwand aus Ausbuchung Kleinbeträge aus Rechnung und Mahnung</t>
  </si>
  <si>
    <t>31 Erlöse der internen Leistungsbeziehungen -ILV</t>
  </si>
  <si>
    <t>ILV Erlöse Bauhof</t>
  </si>
  <si>
    <t>ILV Erlöse Oberflächenentwässerung</t>
  </si>
  <si>
    <t>ILV Erlöse Brandreserve</t>
  </si>
  <si>
    <t>ILV Erlöse Jugendförd. Sporteinrichtungen</t>
  </si>
  <si>
    <t>ILV Erlöse Verteilung Verwaltungskosten Produktbereich 01</t>
  </si>
  <si>
    <t>ILV Erlöse Miete Haus des Gastes</t>
  </si>
  <si>
    <t>ILV Erlöse aus kalkulatorischen Verzinsungen</t>
  </si>
  <si>
    <t>32 Kosten der internen Leistungsbeziehungen -ILV</t>
  </si>
  <si>
    <t>ILV Kosten Bauhof</t>
  </si>
  <si>
    <t>ILV Kosten Oberflächenentwässerung</t>
  </si>
  <si>
    <t>ILV Kosten Brandreserve</t>
  </si>
  <si>
    <t>ILV Kosten Jugendförd. Sporteinrichtungen</t>
  </si>
  <si>
    <t>ILV Kosten Verteilung Verwaltungskosten Produktbereich 01</t>
  </si>
  <si>
    <t>ILV Kosten Miete Haus des Gastes</t>
  </si>
  <si>
    <t>ILV Kosten aus kalkulatorischen Verzinsungen</t>
  </si>
  <si>
    <t>Kotengruppe</t>
  </si>
  <si>
    <t>KontoNr.</t>
  </si>
  <si>
    <t>Spalte2</t>
  </si>
  <si>
    <t>Ergebnis</t>
  </si>
  <si>
    <t>Relevanz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</si>
</sst>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general" vertical="top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D820C5-0F7B-4F45-A182-D68614F6E921}" name="Tabelle1" displayName="Tabelle1" ref="A1:N208" totalsRowCount="1" headerRowDxfId="10">
  <autoFilter ref="A1:N207" xr:uid="{A2D820C5-0F7B-4F45-A182-D68614F6E921}"/>
  <tableColumns count="14">
    <tableColumn id="1" xr3:uid="{A6D08404-B0EF-45DD-B661-D998FFD43935}" name="Kotengruppe" totalsRowLabel="Ergebnis"/>
    <tableColumn id="2" xr3:uid="{B145870B-3649-4DB0-86DD-2535E2CFBECF}" name="KontoNr."/>
    <tableColumn id="3" xr3:uid="{53813ABD-2976-416D-945E-13D9C8E9891F}" name="Bezeichnung"/>
    <tableColumn id="4" xr3:uid="{CEEBB7D5-BE5B-4B8E-8C04-BE19E8B90333}" name="Ergebnis 2023" totalsRowFunction="sum" dataDxfId="18" totalsRowDxfId="8"/>
    <tableColumn id="5" xr3:uid="{D385398A-EC0D-4DCD-A8D2-CAEF1BA35E9A}" name="Ansatz 2024" totalsRowFunction="sum" dataDxfId="17" totalsRowDxfId="7"/>
    <tableColumn id="6" xr3:uid="{B969605A-EF04-4E08-9F86-5BB622E1E5FC}" name="Ergebnis 2024" totalsRowFunction="sum" totalsRowDxfId="6"/>
    <tableColumn id="7" xr3:uid="{F6EA35AE-215B-4666-9951-15C22DD592B9}" name="Ansatz 2025" totalsRowFunction="sum" dataDxfId="16" totalsRowDxfId="5"/>
    <tableColumn id="8" xr3:uid="{60E74143-4077-4684-B59C-9227D5559A40}" name="Relevanz" totalsRowFunction="count" dataDxfId="9">
      <calculatedColumnFormula>IF(ABS(G2)&gt;5000,
      IF(ABS(F2)&lt;&gt;0,
          IF(ABS((F2-G2)/G2*100)&gt;10,"W",""),""),"")</calculatedColumnFormula>
    </tableColumn>
    <tableColumn id="9" xr3:uid="{19EC9EAD-6FD1-4C29-A406-02688191A0F3}" name="Spalte2"/>
    <tableColumn id="10" xr3:uid="{2E3D0AF4-9CED-433E-A3CF-BA62514ED0F3}" name="Plan 2026" totalsRowFunction="sum" dataDxfId="15" totalsRowDxfId="4"/>
    <tableColumn id="11" xr3:uid="{E29966F0-81ED-4218-BBCB-5C14DE787FA4}" name="Plan 2027" totalsRowFunction="sum" dataDxfId="14" totalsRowDxfId="3"/>
    <tableColumn id="12" xr3:uid="{F26BB7D2-F38E-41DB-AACF-1C45C0280296}" name="Plan 2028" totalsRowFunction="sum" dataDxfId="13" totalsRowDxfId="2"/>
    <tableColumn id="13" xr3:uid="{C2D6E187-1777-4D53-B661-B638BB6FF4EB}" name="Plan 2029" totalsRowFunction="sum" dataDxfId="12" totalsRowDxfId="1"/>
    <tableColumn id="14" xr3:uid="{D95E0CBA-3DF8-4254-9DB4-647D60BC0BF3}" name="Plan 2030" totalsRowFunction="sum" dataDxfId="1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63DC-8DAD-4C35-B290-34AFCF9E6546}">
  <dimension ref="A1:N208"/>
  <sheetViews>
    <sheetView tabSelected="1" workbookViewId="0">
      <pane ySplit="1" topLeftCell="A194" activePane="bottomLeft" state="frozen"/>
      <selection pane="bottomLeft" activeCell="C151" sqref="C151"/>
    </sheetView>
  </sheetViews>
  <sheetFormatPr baseColWidth="10" defaultRowHeight="14"/>
  <cols>
    <col min="1" max="1" width="29.75" customWidth="1"/>
    <col min="3" max="3" width="26.25" customWidth="1"/>
    <col min="4" max="4" width="10.33203125" customWidth="1"/>
    <col min="5" max="5" width="10.6640625" customWidth="1"/>
    <col min="6" max="6" width="10.58203125" customWidth="1"/>
    <col min="7" max="7" width="11.25" customWidth="1"/>
    <col min="8" max="8" width="5.6640625" customWidth="1"/>
  </cols>
  <sheetData>
    <row r="1" spans="1:14" s="2" customFormat="1" ht="28">
      <c r="A1" s="2" t="s">
        <v>236</v>
      </c>
      <c r="B1" s="2" t="s">
        <v>237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240</v>
      </c>
      <c r="I1" s="2" t="s">
        <v>238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</row>
    <row r="2" spans="1:14">
      <c r="A2" t="s">
        <v>10</v>
      </c>
      <c r="B2">
        <v>5000010</v>
      </c>
      <c r="C2" t="s">
        <v>11</v>
      </c>
      <c r="D2" s="1">
        <v>-181863</v>
      </c>
      <c r="E2" s="1">
        <v>-198200</v>
      </c>
      <c r="F2" s="1">
        <v>-176466</v>
      </c>
      <c r="G2" s="1">
        <v>-206300</v>
      </c>
      <c r="H2" t="str">
        <f t="shared" ref="H2:H65" si="0">IF(ABS(G2)&gt;5000,
      IF(ABS(F2)&lt;&gt;0,
          IF(ABS((F2-G2)/G2*100)&gt;10,"W",""),""),"")</f>
        <v>W</v>
      </c>
      <c r="J2" s="1">
        <v>-206300</v>
      </c>
      <c r="K2" s="1">
        <v>-206300</v>
      </c>
      <c r="L2" s="1">
        <v>-206300</v>
      </c>
      <c r="M2" s="1">
        <v>-206300</v>
      </c>
      <c r="N2" s="1">
        <v>-206300</v>
      </c>
    </row>
    <row r="3" spans="1:14">
      <c r="A3" t="s">
        <v>10</v>
      </c>
      <c r="B3">
        <v>5003000</v>
      </c>
      <c r="C3" t="s">
        <v>12</v>
      </c>
      <c r="D3">
        <v>-50</v>
      </c>
      <c r="H3" t="str">
        <f t="shared" si="0"/>
        <v/>
      </c>
    </row>
    <row r="4" spans="1:14">
      <c r="A4" t="s">
        <v>10</v>
      </c>
      <c r="B4">
        <v>5004000</v>
      </c>
      <c r="C4" t="s">
        <v>13</v>
      </c>
      <c r="D4" s="1">
        <v>-16168</v>
      </c>
      <c r="E4" s="1">
        <v>-16196</v>
      </c>
      <c r="F4" s="1">
        <v>-16168</v>
      </c>
      <c r="G4" s="1">
        <v>-16196</v>
      </c>
      <c r="H4" t="str">
        <f t="shared" si="0"/>
        <v/>
      </c>
      <c r="J4" s="1">
        <v>-16196</v>
      </c>
      <c r="K4" s="1">
        <v>-16196</v>
      </c>
      <c r="L4" s="1">
        <v>-16196</v>
      </c>
      <c r="M4" s="1">
        <v>-16196</v>
      </c>
      <c r="N4" s="1">
        <v>-16196</v>
      </c>
    </row>
    <row r="5" spans="1:14">
      <c r="A5" t="s">
        <v>10</v>
      </c>
      <c r="B5">
        <v>5005000</v>
      </c>
      <c r="C5" t="s">
        <v>14</v>
      </c>
      <c r="D5" s="1">
        <v>-5507</v>
      </c>
      <c r="E5" s="1">
        <v>-5610</v>
      </c>
      <c r="F5" s="1">
        <v>-5119</v>
      </c>
      <c r="G5" s="1">
        <v>-5380</v>
      </c>
      <c r="H5" t="str">
        <f t="shared" si="0"/>
        <v/>
      </c>
      <c r="J5" s="1">
        <v>-5380</v>
      </c>
      <c r="K5" s="1">
        <v>-5380</v>
      </c>
      <c r="L5" s="1">
        <v>-5380</v>
      </c>
      <c r="M5" s="1">
        <v>-5380</v>
      </c>
      <c r="N5" s="1">
        <v>-5380</v>
      </c>
    </row>
    <row r="6" spans="1:14">
      <c r="A6" t="s">
        <v>10</v>
      </c>
      <c r="B6">
        <v>5060000</v>
      </c>
      <c r="C6" t="s">
        <v>15</v>
      </c>
      <c r="D6" s="1">
        <v>-9317</v>
      </c>
      <c r="E6" s="1">
        <v>-6200</v>
      </c>
      <c r="F6" s="1">
        <v>-3862</v>
      </c>
      <c r="G6" s="1">
        <v>-6200</v>
      </c>
      <c r="H6" t="str">
        <f t="shared" si="0"/>
        <v>W</v>
      </c>
      <c r="J6" s="1">
        <v>-6200</v>
      </c>
      <c r="K6" s="1">
        <v>-6200</v>
      </c>
      <c r="L6" s="1">
        <v>-6200</v>
      </c>
      <c r="M6" s="1">
        <v>-6200</v>
      </c>
      <c r="N6" s="1">
        <v>-6200</v>
      </c>
    </row>
    <row r="7" spans="1:14">
      <c r="A7" t="s">
        <v>16</v>
      </c>
      <c r="B7">
        <v>5101000</v>
      </c>
      <c r="C7" t="s">
        <v>17</v>
      </c>
      <c r="D7" s="1">
        <v>-64883</v>
      </c>
      <c r="E7" s="1">
        <v>-60820</v>
      </c>
      <c r="F7" s="1">
        <v>-72412</v>
      </c>
      <c r="G7" s="1">
        <v>-61420</v>
      </c>
      <c r="H7" t="str">
        <f t="shared" si="0"/>
        <v>W</v>
      </c>
      <c r="J7" s="1">
        <v>-61420</v>
      </c>
      <c r="K7" s="1">
        <v>-61420</v>
      </c>
      <c r="L7" s="1">
        <v>-61420</v>
      </c>
      <c r="M7" s="1">
        <v>-61420</v>
      </c>
      <c r="N7" s="1">
        <v>-61420</v>
      </c>
    </row>
    <row r="8" spans="1:14">
      <c r="A8" t="s">
        <v>16</v>
      </c>
      <c r="B8">
        <v>5110000</v>
      </c>
      <c r="C8" t="s">
        <v>18</v>
      </c>
      <c r="D8" s="1">
        <v>-249360</v>
      </c>
      <c r="E8" s="1">
        <v>-244056</v>
      </c>
      <c r="F8" s="1">
        <v>-227604</v>
      </c>
      <c r="G8" s="1">
        <v>-265896</v>
      </c>
      <c r="H8" t="str">
        <f t="shared" si="0"/>
        <v>W</v>
      </c>
      <c r="J8" s="1">
        <v>-264096</v>
      </c>
      <c r="K8" s="1">
        <v>-264096</v>
      </c>
      <c r="L8" s="1">
        <v>-264096</v>
      </c>
      <c r="M8" s="1">
        <v>-264096</v>
      </c>
      <c r="N8" s="1">
        <v>-264096</v>
      </c>
    </row>
    <row r="9" spans="1:14">
      <c r="A9" t="s">
        <v>16</v>
      </c>
      <c r="B9">
        <v>5110010</v>
      </c>
      <c r="C9" t="s">
        <v>19</v>
      </c>
      <c r="D9" s="1">
        <v>-490352</v>
      </c>
      <c r="E9" s="1">
        <v>-508600</v>
      </c>
      <c r="F9" s="1">
        <v>-491509</v>
      </c>
      <c r="G9" s="1">
        <v>-600800</v>
      </c>
      <c r="H9" t="str">
        <f t="shared" si="0"/>
        <v>W</v>
      </c>
      <c r="J9" s="1">
        <v>-600800</v>
      </c>
      <c r="K9" s="1">
        <v>-600800</v>
      </c>
      <c r="L9" s="1">
        <v>-600800</v>
      </c>
      <c r="M9" s="1">
        <v>-600800</v>
      </c>
      <c r="N9" s="1">
        <v>-600800</v>
      </c>
    </row>
    <row r="10" spans="1:14">
      <c r="A10" t="s">
        <v>16</v>
      </c>
      <c r="B10">
        <v>5110020</v>
      </c>
      <c r="C10" t="s">
        <v>20</v>
      </c>
      <c r="D10" s="1">
        <v>-154058</v>
      </c>
      <c r="E10" s="1">
        <v>-154000</v>
      </c>
      <c r="F10" s="1">
        <v>-154245</v>
      </c>
      <c r="G10" s="1">
        <v>-154000</v>
      </c>
      <c r="H10" t="str">
        <f t="shared" si="0"/>
        <v/>
      </c>
      <c r="J10" s="1">
        <v>-154000</v>
      </c>
      <c r="K10" s="1">
        <v>-154000</v>
      </c>
      <c r="L10" s="1">
        <v>-154000</v>
      </c>
      <c r="M10" s="1">
        <v>-154000</v>
      </c>
      <c r="N10" s="1">
        <v>-154000</v>
      </c>
    </row>
    <row r="11" spans="1:14">
      <c r="A11" t="s">
        <v>16</v>
      </c>
      <c r="B11">
        <v>5110030</v>
      </c>
      <c r="C11" t="s">
        <v>21</v>
      </c>
      <c r="D11" s="1">
        <v>-507190</v>
      </c>
      <c r="E11" s="1">
        <v>-523000</v>
      </c>
      <c r="F11" s="1">
        <v>-504966</v>
      </c>
      <c r="G11" s="1">
        <v>-524300</v>
      </c>
      <c r="H11" t="str">
        <f t="shared" si="0"/>
        <v/>
      </c>
      <c r="J11" s="1">
        <v>-524300</v>
      </c>
      <c r="K11" s="1">
        <v>-524300</v>
      </c>
      <c r="L11" s="1">
        <v>-524300</v>
      </c>
      <c r="M11" s="1">
        <v>-524300</v>
      </c>
      <c r="N11" s="1">
        <v>-524300</v>
      </c>
    </row>
    <row r="12" spans="1:14">
      <c r="A12" t="s">
        <v>16</v>
      </c>
      <c r="B12">
        <v>5110031</v>
      </c>
      <c r="C12" t="s">
        <v>22</v>
      </c>
      <c r="D12" s="1">
        <v>-195171</v>
      </c>
      <c r="E12" s="1">
        <v>-306700</v>
      </c>
      <c r="F12" s="1">
        <v>-195194</v>
      </c>
      <c r="G12" s="1">
        <v>-201500</v>
      </c>
      <c r="H12" t="str">
        <f t="shared" si="0"/>
        <v/>
      </c>
      <c r="J12" s="1">
        <v>-201500</v>
      </c>
      <c r="K12" s="1">
        <v>-201500</v>
      </c>
      <c r="L12" s="1">
        <v>-201500</v>
      </c>
      <c r="M12" s="1">
        <v>-201500</v>
      </c>
      <c r="N12" s="1">
        <v>-201500</v>
      </c>
    </row>
    <row r="13" spans="1:14">
      <c r="A13" t="s">
        <v>16</v>
      </c>
      <c r="B13">
        <v>5110050</v>
      </c>
      <c r="C13" t="s">
        <v>23</v>
      </c>
      <c r="D13" s="1">
        <v>-438158</v>
      </c>
      <c r="E13" s="1">
        <v>-545000</v>
      </c>
      <c r="F13" s="1">
        <v>-523882</v>
      </c>
      <c r="G13" s="1">
        <v>-527000</v>
      </c>
      <c r="H13" t="str">
        <f t="shared" si="0"/>
        <v/>
      </c>
      <c r="J13" s="1">
        <v>-527000</v>
      </c>
      <c r="K13" s="1">
        <v>-527000</v>
      </c>
      <c r="L13" s="1">
        <v>-527000</v>
      </c>
      <c r="M13" s="1">
        <v>-527000</v>
      </c>
      <c r="N13" s="1">
        <v>-527000</v>
      </c>
    </row>
    <row r="14" spans="1:14">
      <c r="A14" t="s">
        <v>16</v>
      </c>
      <c r="B14">
        <v>5110060</v>
      </c>
      <c r="C14" t="s">
        <v>24</v>
      </c>
      <c r="D14" s="1">
        <v>-104402</v>
      </c>
      <c r="E14" s="1">
        <v>-121000</v>
      </c>
      <c r="F14" s="1">
        <v>-97131</v>
      </c>
      <c r="G14" s="1">
        <v>-94100</v>
      </c>
      <c r="H14" t="str">
        <f t="shared" si="0"/>
        <v/>
      </c>
      <c r="J14" s="1">
        <v>-94100</v>
      </c>
      <c r="K14" s="1">
        <v>-94100</v>
      </c>
      <c r="L14" s="1">
        <v>-94100</v>
      </c>
      <c r="M14" s="1">
        <v>-94100</v>
      </c>
      <c r="N14" s="1">
        <v>-94100</v>
      </c>
    </row>
    <row r="15" spans="1:14">
      <c r="A15" t="s">
        <v>16</v>
      </c>
      <c r="B15">
        <v>5110040</v>
      </c>
      <c r="C15" t="s">
        <v>25</v>
      </c>
      <c r="D15" s="1">
        <v>-24513</v>
      </c>
      <c r="E15" s="1">
        <v>-22000</v>
      </c>
      <c r="F15" s="1">
        <v>-24059</v>
      </c>
      <c r="G15" s="1">
        <v>-24400</v>
      </c>
      <c r="H15" t="str">
        <f t="shared" si="0"/>
        <v/>
      </c>
      <c r="J15" s="1">
        <v>-24400</v>
      </c>
      <c r="K15" s="1">
        <v>-24400</v>
      </c>
      <c r="L15" s="1">
        <v>-24400</v>
      </c>
      <c r="M15" s="1">
        <v>-24400</v>
      </c>
      <c r="N15" s="1">
        <v>-24400</v>
      </c>
    </row>
    <row r="16" spans="1:14">
      <c r="A16" t="s">
        <v>26</v>
      </c>
      <c r="B16">
        <v>5480100</v>
      </c>
      <c r="C16" t="s">
        <v>27</v>
      </c>
      <c r="E16" s="1">
        <v>-1700</v>
      </c>
      <c r="G16" s="1">
        <v>-1700</v>
      </c>
      <c r="H16" t="str">
        <f t="shared" si="0"/>
        <v/>
      </c>
      <c r="M16" s="1">
        <v>-3400</v>
      </c>
    </row>
    <row r="17" spans="1:14">
      <c r="A17" t="s">
        <v>26</v>
      </c>
      <c r="B17">
        <v>5481000</v>
      </c>
      <c r="C17" t="s">
        <v>28</v>
      </c>
      <c r="D17" s="1">
        <v>-1915</v>
      </c>
      <c r="F17" s="1">
        <v>-8675</v>
      </c>
      <c r="H17" t="str">
        <f t="shared" si="0"/>
        <v/>
      </c>
      <c r="J17">
        <v>-200</v>
      </c>
      <c r="L17" s="1">
        <v>-1600</v>
      </c>
    </row>
    <row r="18" spans="1:14">
      <c r="A18" t="s">
        <v>26</v>
      </c>
      <c r="B18">
        <v>5482000</v>
      </c>
      <c r="C18" t="s">
        <v>29</v>
      </c>
      <c r="D18" s="1">
        <v>-112915</v>
      </c>
      <c r="E18" s="1">
        <v>-188480</v>
      </c>
      <c r="F18" s="1">
        <v>-54030</v>
      </c>
      <c r="G18" s="1">
        <v>-204480</v>
      </c>
      <c r="H18" t="str">
        <f t="shared" si="0"/>
        <v>W</v>
      </c>
      <c r="J18" s="1">
        <v>-204480</v>
      </c>
      <c r="K18" s="1">
        <v>-204480</v>
      </c>
      <c r="L18" s="1">
        <v>-204480</v>
      </c>
      <c r="M18" s="1">
        <v>-204480</v>
      </c>
      <c r="N18" s="1">
        <v>-222480</v>
      </c>
    </row>
    <row r="19" spans="1:14">
      <c r="A19" t="s">
        <v>26</v>
      </c>
      <c r="B19">
        <v>5483000</v>
      </c>
      <c r="C19" t="s">
        <v>30</v>
      </c>
      <c r="D19" s="1">
        <v>-34913</v>
      </c>
      <c r="E19" s="1">
        <v>-34000</v>
      </c>
      <c r="F19" s="1">
        <v>-30969</v>
      </c>
      <c r="G19" s="1">
        <v>-34000</v>
      </c>
      <c r="H19" t="str">
        <f t="shared" si="0"/>
        <v/>
      </c>
      <c r="J19" s="1">
        <v>-34000</v>
      </c>
      <c r="K19" s="1">
        <v>-34000</v>
      </c>
      <c r="L19" s="1">
        <v>-34000</v>
      </c>
      <c r="M19" s="1">
        <v>-34000</v>
      </c>
      <c r="N19" s="1">
        <v>-34000</v>
      </c>
    </row>
    <row r="20" spans="1:14">
      <c r="A20" t="s">
        <v>26</v>
      </c>
      <c r="B20">
        <v>5484000</v>
      </c>
      <c r="C20" t="s">
        <v>31</v>
      </c>
      <c r="F20">
        <v>-16</v>
      </c>
      <c r="H20" t="str">
        <f t="shared" si="0"/>
        <v/>
      </c>
    </row>
    <row r="21" spans="1:14">
      <c r="A21" t="s">
        <v>26</v>
      </c>
      <c r="B21">
        <v>5484099</v>
      </c>
      <c r="C21" t="s">
        <v>32</v>
      </c>
      <c r="D21" s="1">
        <v>-29218</v>
      </c>
      <c r="F21" s="1">
        <v>-23582</v>
      </c>
      <c r="H21" t="str">
        <f t="shared" si="0"/>
        <v/>
      </c>
    </row>
    <row r="22" spans="1:14">
      <c r="A22" t="s">
        <v>26</v>
      </c>
      <c r="B22">
        <v>5487000</v>
      </c>
      <c r="C22" t="s">
        <v>33</v>
      </c>
      <c r="D22" s="1">
        <v>-17180</v>
      </c>
      <c r="E22" s="1">
        <v>-4570</v>
      </c>
      <c r="F22" s="1">
        <v>-15977</v>
      </c>
      <c r="G22" s="1">
        <v>-5970</v>
      </c>
      <c r="H22" t="str">
        <f t="shared" si="0"/>
        <v>W</v>
      </c>
      <c r="J22" s="1">
        <v>-5970</v>
      </c>
      <c r="K22" s="1">
        <v>-5970</v>
      </c>
      <c r="L22" s="1">
        <v>-5970</v>
      </c>
      <c r="M22" s="1">
        <v>-5970</v>
      </c>
      <c r="N22" s="1">
        <v>-5970</v>
      </c>
    </row>
    <row r="23" spans="1:14">
      <c r="A23" t="s">
        <v>26</v>
      </c>
      <c r="B23">
        <v>5488000</v>
      </c>
      <c r="C23" t="s">
        <v>34</v>
      </c>
      <c r="D23" s="1">
        <v>-35977</v>
      </c>
      <c r="E23" s="1">
        <v>-42800</v>
      </c>
      <c r="F23" s="1">
        <v>-33648</v>
      </c>
      <c r="G23" s="1">
        <v>-42150</v>
      </c>
      <c r="H23" t="str">
        <f t="shared" si="0"/>
        <v>W</v>
      </c>
      <c r="J23" s="1">
        <v>-42150</v>
      </c>
      <c r="K23" s="1">
        <v>-42150</v>
      </c>
      <c r="L23" s="1">
        <v>-42150</v>
      </c>
      <c r="M23" s="1">
        <v>-42150</v>
      </c>
      <c r="N23" s="1">
        <v>-42150</v>
      </c>
    </row>
    <row r="24" spans="1:14">
      <c r="A24" t="s">
        <v>26</v>
      </c>
      <c r="B24">
        <v>5490000</v>
      </c>
      <c r="C24" t="s">
        <v>35</v>
      </c>
      <c r="D24">
        <v>-345</v>
      </c>
      <c r="H24" t="str">
        <f t="shared" si="0"/>
        <v/>
      </c>
    </row>
    <row r="25" spans="1:14">
      <c r="A25" t="s">
        <v>36</v>
      </c>
      <c r="B25">
        <v>5259000</v>
      </c>
      <c r="C25" t="s">
        <v>37</v>
      </c>
      <c r="D25" s="1">
        <v>-4021</v>
      </c>
      <c r="H25" t="str">
        <f t="shared" si="0"/>
        <v/>
      </c>
    </row>
    <row r="26" spans="1:14">
      <c r="A26" t="s">
        <v>38</v>
      </c>
      <c r="B26">
        <v>5500100</v>
      </c>
      <c r="C26" t="s">
        <v>39</v>
      </c>
      <c r="D26" s="1">
        <v>-2083298</v>
      </c>
      <c r="E26" s="1">
        <v>-2215000</v>
      </c>
      <c r="F26" s="1">
        <v>-2079720</v>
      </c>
      <c r="G26" s="1">
        <v>-2300000</v>
      </c>
      <c r="H26" t="str">
        <f t="shared" si="0"/>
        <v/>
      </c>
      <c r="J26" s="1">
        <v>-2420000</v>
      </c>
      <c r="K26" s="1">
        <v>-2550000</v>
      </c>
      <c r="L26" s="1">
        <v>-2650000</v>
      </c>
      <c r="M26" s="1">
        <v>-2650000</v>
      </c>
      <c r="N26" s="1">
        <v>-2650000</v>
      </c>
    </row>
    <row r="27" spans="1:14">
      <c r="A27" t="s">
        <v>38</v>
      </c>
      <c r="B27">
        <v>5504000</v>
      </c>
      <c r="C27" t="s">
        <v>40</v>
      </c>
      <c r="D27" s="1">
        <v>-282245</v>
      </c>
      <c r="E27" s="1">
        <v>-260000</v>
      </c>
      <c r="F27" s="1">
        <v>-254334</v>
      </c>
      <c r="G27" s="1">
        <v>-260000</v>
      </c>
      <c r="H27" t="str">
        <f t="shared" si="0"/>
        <v/>
      </c>
      <c r="J27" s="1">
        <v>-265000</v>
      </c>
      <c r="K27" s="1">
        <v>-270000</v>
      </c>
      <c r="L27" s="1">
        <v>-275000</v>
      </c>
      <c r="M27" s="1">
        <v>-275000</v>
      </c>
      <c r="N27" s="1">
        <v>-275000</v>
      </c>
    </row>
    <row r="28" spans="1:14">
      <c r="A28" t="s">
        <v>38</v>
      </c>
      <c r="B28">
        <v>5551000</v>
      </c>
      <c r="C28" t="s">
        <v>41</v>
      </c>
      <c r="D28" s="1">
        <v>-29925</v>
      </c>
      <c r="E28" s="1">
        <v>-30000</v>
      </c>
      <c r="F28" s="1">
        <v>-29893</v>
      </c>
      <c r="G28" s="1">
        <v>-27300</v>
      </c>
      <c r="H28" t="str">
        <f t="shared" si="0"/>
        <v/>
      </c>
      <c r="J28" s="1">
        <v>-27300</v>
      </c>
      <c r="K28" s="1">
        <v>-27300</v>
      </c>
      <c r="L28" s="1">
        <v>-27300</v>
      </c>
      <c r="M28" s="1">
        <v>-27300</v>
      </c>
      <c r="N28" s="1">
        <v>-27300</v>
      </c>
    </row>
    <row r="29" spans="1:14">
      <c r="A29" t="s">
        <v>38</v>
      </c>
      <c r="B29">
        <v>5552000</v>
      </c>
      <c r="C29" t="s">
        <v>42</v>
      </c>
      <c r="D29" s="1">
        <v>-861956</v>
      </c>
      <c r="E29" s="1">
        <v>-862000</v>
      </c>
      <c r="F29" s="1">
        <v>-856172</v>
      </c>
      <c r="G29" s="1">
        <v>-861800</v>
      </c>
      <c r="H29" t="str">
        <f t="shared" si="0"/>
        <v/>
      </c>
      <c r="J29" s="1">
        <v>-861800</v>
      </c>
      <c r="K29" s="1">
        <v>-861800</v>
      </c>
      <c r="L29" s="1">
        <v>-861800</v>
      </c>
      <c r="M29" s="1">
        <v>-861800</v>
      </c>
      <c r="N29" s="1">
        <v>-861800</v>
      </c>
    </row>
    <row r="30" spans="1:14">
      <c r="A30" t="s">
        <v>38</v>
      </c>
      <c r="B30">
        <v>5553000</v>
      </c>
      <c r="C30" t="s">
        <v>43</v>
      </c>
      <c r="D30" s="1">
        <v>-3344185</v>
      </c>
      <c r="E30" s="1">
        <v>-2240000</v>
      </c>
      <c r="F30" s="1">
        <v>-3203257</v>
      </c>
      <c r="G30" s="1">
        <v>-2300000</v>
      </c>
      <c r="H30" t="str">
        <f t="shared" si="0"/>
        <v>W</v>
      </c>
      <c r="J30" s="1">
        <v>-2000000</v>
      </c>
      <c r="K30" s="1">
        <v>-2000000</v>
      </c>
      <c r="L30" s="1">
        <v>-2000000</v>
      </c>
      <c r="M30" s="1">
        <v>-2000000</v>
      </c>
      <c r="N30" s="1">
        <v>-2000000</v>
      </c>
    </row>
    <row r="31" spans="1:14">
      <c r="A31" t="s">
        <v>38</v>
      </c>
      <c r="B31">
        <v>5559120</v>
      </c>
      <c r="C31" t="s">
        <v>44</v>
      </c>
      <c r="D31" s="1">
        <v>-160618</v>
      </c>
      <c r="E31" s="1">
        <v>-150000</v>
      </c>
      <c r="F31" s="1">
        <v>-133862</v>
      </c>
      <c r="G31" s="1">
        <v>-160000</v>
      </c>
      <c r="H31" t="str">
        <f t="shared" si="0"/>
        <v>W</v>
      </c>
      <c r="J31" s="1">
        <v>-160000</v>
      </c>
      <c r="K31" s="1">
        <v>-160000</v>
      </c>
      <c r="L31" s="1">
        <v>-160000</v>
      </c>
      <c r="M31" s="1">
        <v>-160000</v>
      </c>
      <c r="N31" s="1">
        <v>-160000</v>
      </c>
    </row>
    <row r="32" spans="1:14">
      <c r="A32" t="s">
        <v>38</v>
      </c>
      <c r="B32">
        <v>5559200</v>
      </c>
      <c r="C32" t="s">
        <v>45</v>
      </c>
      <c r="D32" s="1">
        <v>-23631</v>
      </c>
      <c r="E32" s="1">
        <v>-23500</v>
      </c>
      <c r="F32" s="1">
        <v>-24009</v>
      </c>
      <c r="G32" s="1">
        <v>-24000</v>
      </c>
      <c r="H32" t="str">
        <f t="shared" si="0"/>
        <v/>
      </c>
      <c r="J32" s="1">
        <v>-24000</v>
      </c>
      <c r="K32" s="1">
        <v>-24000</v>
      </c>
      <c r="L32" s="1">
        <v>-24000</v>
      </c>
      <c r="M32" s="1">
        <v>-24000</v>
      </c>
      <c r="N32" s="1">
        <v>-24000</v>
      </c>
    </row>
    <row r="33" spans="1:14">
      <c r="A33" t="s">
        <v>46</v>
      </c>
      <c r="B33">
        <v>5470100</v>
      </c>
      <c r="C33" t="s">
        <v>47</v>
      </c>
      <c r="D33" s="1">
        <v>-46426</v>
      </c>
      <c r="E33" s="1">
        <v>-175780</v>
      </c>
      <c r="F33" s="1">
        <v>-215448</v>
      </c>
      <c r="G33" s="1">
        <v>-370000</v>
      </c>
      <c r="H33" t="str">
        <f t="shared" si="0"/>
        <v>W</v>
      </c>
      <c r="J33" s="1">
        <v>-370000</v>
      </c>
      <c r="K33" s="1">
        <v>-370000</v>
      </c>
      <c r="L33" s="1">
        <v>-370000</v>
      </c>
      <c r="M33" s="1">
        <v>-370000</v>
      </c>
      <c r="N33" s="1">
        <v>-370000</v>
      </c>
    </row>
    <row r="34" spans="1:14">
      <c r="A34" t="s">
        <v>46</v>
      </c>
      <c r="B34">
        <v>5477000</v>
      </c>
      <c r="C34" t="s">
        <v>48</v>
      </c>
      <c r="D34" s="1">
        <v>-133380</v>
      </c>
      <c r="E34" s="1">
        <v>-135000</v>
      </c>
      <c r="F34" s="1">
        <v>-135747</v>
      </c>
      <c r="G34" s="1">
        <v>-139000</v>
      </c>
      <c r="H34" t="str">
        <f t="shared" si="0"/>
        <v/>
      </c>
      <c r="J34" s="1">
        <v>-143000</v>
      </c>
      <c r="K34" s="1">
        <v>-146000</v>
      </c>
      <c r="L34" s="1">
        <v>-149000</v>
      </c>
      <c r="M34" s="1">
        <v>-149000</v>
      </c>
      <c r="N34" s="1">
        <v>-149000</v>
      </c>
    </row>
    <row r="35" spans="1:14">
      <c r="A35" t="s">
        <v>49</v>
      </c>
      <c r="B35">
        <v>5401010</v>
      </c>
      <c r="C35" t="s">
        <v>50</v>
      </c>
      <c r="D35" s="1">
        <v>-1030404</v>
      </c>
      <c r="E35" s="1">
        <v>-581530</v>
      </c>
      <c r="F35" s="1">
        <v>-605390</v>
      </c>
      <c r="G35" s="1">
        <v>-677900</v>
      </c>
      <c r="H35" t="str">
        <f t="shared" si="0"/>
        <v>W</v>
      </c>
      <c r="J35" s="1">
        <v>-898000</v>
      </c>
      <c r="K35" s="1">
        <v>-1269000</v>
      </c>
      <c r="L35" s="1">
        <v>-1433000</v>
      </c>
      <c r="M35" s="1">
        <v>-1433000</v>
      </c>
      <c r="N35" s="1">
        <v>-1433000</v>
      </c>
    </row>
    <row r="36" spans="1:14">
      <c r="A36" t="s">
        <v>49</v>
      </c>
      <c r="B36">
        <v>5410300</v>
      </c>
      <c r="C36" t="s">
        <v>51</v>
      </c>
      <c r="D36" s="1">
        <v>-6190</v>
      </c>
      <c r="H36" t="str">
        <f t="shared" si="0"/>
        <v/>
      </c>
    </row>
    <row r="37" spans="1:14">
      <c r="A37" t="s">
        <v>49</v>
      </c>
      <c r="B37">
        <v>5410900</v>
      </c>
      <c r="C37" t="s">
        <v>52</v>
      </c>
      <c r="D37" s="1">
        <v>-6476</v>
      </c>
      <c r="H37" t="str">
        <f t="shared" si="0"/>
        <v/>
      </c>
    </row>
    <row r="38" spans="1:14">
      <c r="A38" t="s">
        <v>49</v>
      </c>
      <c r="B38">
        <v>5420100</v>
      </c>
      <c r="C38" t="s">
        <v>53</v>
      </c>
      <c r="D38" s="1">
        <v>-1774</v>
      </c>
      <c r="E38" s="1">
        <v>3810</v>
      </c>
      <c r="F38" s="1">
        <v>-1771</v>
      </c>
      <c r="G38" s="1">
        <v>-1780</v>
      </c>
      <c r="H38" t="str">
        <f t="shared" si="0"/>
        <v/>
      </c>
      <c r="J38" s="1">
        <v>-1780</v>
      </c>
      <c r="K38" s="1">
        <v>-1780</v>
      </c>
      <c r="L38" s="1">
        <v>-1780</v>
      </c>
      <c r="M38" s="1">
        <v>-1780</v>
      </c>
      <c r="N38" s="1">
        <v>-1780</v>
      </c>
    </row>
    <row r="39" spans="1:14">
      <c r="A39" t="s">
        <v>49</v>
      </c>
      <c r="B39">
        <v>5421000</v>
      </c>
      <c r="C39" t="s">
        <v>54</v>
      </c>
      <c r="D39" s="1">
        <v>-579052</v>
      </c>
      <c r="E39" s="1">
        <v>-627350</v>
      </c>
      <c r="F39" s="1">
        <v>-571625</v>
      </c>
      <c r="G39" s="1">
        <v>-567180</v>
      </c>
      <c r="H39" t="str">
        <f t="shared" si="0"/>
        <v/>
      </c>
      <c r="J39" s="1">
        <v>-539250</v>
      </c>
      <c r="K39" s="1">
        <v>-539250</v>
      </c>
      <c r="L39" s="1">
        <v>-539250</v>
      </c>
      <c r="M39" s="1">
        <v>-539250</v>
      </c>
      <c r="N39" s="1">
        <v>-539250</v>
      </c>
    </row>
    <row r="40" spans="1:14">
      <c r="A40" t="s">
        <v>49</v>
      </c>
      <c r="B40">
        <v>5422000</v>
      </c>
      <c r="C40" t="s">
        <v>55</v>
      </c>
      <c r="D40" s="1">
        <v>-28307</v>
      </c>
      <c r="F40" s="1">
        <v>-42341</v>
      </c>
      <c r="H40" t="str">
        <f t="shared" si="0"/>
        <v/>
      </c>
    </row>
    <row r="41" spans="1:14">
      <c r="A41" t="s">
        <v>49</v>
      </c>
      <c r="B41">
        <v>5424000</v>
      </c>
      <c r="C41" t="s">
        <v>56</v>
      </c>
      <c r="D41" s="1">
        <v>-5000</v>
      </c>
      <c r="H41" t="str">
        <f t="shared" si="0"/>
        <v/>
      </c>
    </row>
    <row r="42" spans="1:14">
      <c r="A42" t="s">
        <v>49</v>
      </c>
      <c r="B42">
        <v>5428000</v>
      </c>
      <c r="C42" t="s">
        <v>57</v>
      </c>
      <c r="D42" s="1">
        <v>-2680</v>
      </c>
      <c r="F42" s="1">
        <v>-2728</v>
      </c>
      <c r="G42" s="1">
        <v>-1500</v>
      </c>
      <c r="H42" t="str">
        <f t="shared" si="0"/>
        <v/>
      </c>
    </row>
    <row r="43" spans="1:14">
      <c r="A43" t="s">
        <v>49</v>
      </c>
      <c r="B43">
        <v>5430100</v>
      </c>
      <c r="C43" t="s">
        <v>58</v>
      </c>
      <c r="D43" s="1">
        <v>-53395</v>
      </c>
      <c r="E43" s="1">
        <v>-39100</v>
      </c>
      <c r="F43" s="1">
        <v>-39114</v>
      </c>
      <c r="G43" s="1">
        <v>-37300</v>
      </c>
      <c r="H43" t="str">
        <f t="shared" si="0"/>
        <v/>
      </c>
      <c r="J43" s="1">
        <v>-35300</v>
      </c>
      <c r="K43" s="1">
        <v>-33400</v>
      </c>
      <c r="L43" s="1">
        <v>-31400</v>
      </c>
      <c r="M43" s="1">
        <v>-22100</v>
      </c>
      <c r="N43" s="1">
        <v>-20600</v>
      </c>
    </row>
    <row r="44" spans="1:14">
      <c r="A44" t="s">
        <v>59</v>
      </c>
      <c r="B44">
        <v>5460099</v>
      </c>
      <c r="C44" t="s">
        <v>60</v>
      </c>
      <c r="D44" s="1">
        <v>-18370</v>
      </c>
      <c r="E44" s="1">
        <v>-18370</v>
      </c>
      <c r="F44" s="1">
        <v>-18370</v>
      </c>
      <c r="G44" s="1">
        <v>-18366</v>
      </c>
      <c r="H44" t="str">
        <f t="shared" si="0"/>
        <v/>
      </c>
      <c r="J44" s="1">
        <v>-18370</v>
      </c>
      <c r="K44" s="1">
        <v>-17288</v>
      </c>
      <c r="L44" s="1">
        <v>-15129</v>
      </c>
      <c r="M44" s="1">
        <v>-9094</v>
      </c>
      <c r="N44" s="1">
        <v>-4925</v>
      </c>
    </row>
    <row r="45" spans="1:14">
      <c r="A45" t="s">
        <v>59</v>
      </c>
      <c r="B45">
        <v>5460100</v>
      </c>
      <c r="C45" t="s">
        <v>61</v>
      </c>
      <c r="D45" s="1">
        <v>-181218</v>
      </c>
      <c r="E45" s="1">
        <v>-173679</v>
      </c>
      <c r="F45" s="1">
        <v>-179198</v>
      </c>
      <c r="G45" s="1">
        <v>-171398</v>
      </c>
      <c r="H45" t="str">
        <f t="shared" si="0"/>
        <v/>
      </c>
      <c r="J45" s="1">
        <v>-168852</v>
      </c>
      <c r="K45" s="1">
        <v>-165628</v>
      </c>
      <c r="L45" s="1">
        <v>-162992</v>
      </c>
      <c r="M45" s="1">
        <v>-160727</v>
      </c>
      <c r="N45" s="1">
        <v>-156360</v>
      </c>
    </row>
    <row r="46" spans="1:14">
      <c r="A46" t="s">
        <v>59</v>
      </c>
      <c r="B46">
        <v>5461000</v>
      </c>
      <c r="C46" t="s">
        <v>62</v>
      </c>
      <c r="D46" s="1">
        <v>-3096</v>
      </c>
      <c r="E46" s="1">
        <v>-7599</v>
      </c>
      <c r="F46" s="1">
        <v>-5340</v>
      </c>
      <c r="G46" s="1">
        <v>-5342</v>
      </c>
      <c r="H46" t="str">
        <f t="shared" si="0"/>
        <v/>
      </c>
      <c r="J46" s="1">
        <v>-4898</v>
      </c>
      <c r="K46" s="1">
        <v>-4079</v>
      </c>
      <c r="L46" s="1">
        <v>-3804</v>
      </c>
      <c r="M46" s="1">
        <v>-1271</v>
      </c>
      <c r="N46" s="1">
        <v>-1197</v>
      </c>
    </row>
    <row r="47" spans="1:14">
      <c r="A47" t="s">
        <v>59</v>
      </c>
      <c r="B47">
        <v>5462000</v>
      </c>
      <c r="C47" t="s">
        <v>63</v>
      </c>
      <c r="D47" s="1">
        <v>-48505</v>
      </c>
      <c r="E47" s="1">
        <v>-46837</v>
      </c>
      <c r="F47" s="1">
        <v>-46838</v>
      </c>
      <c r="G47" s="1">
        <v>-45907</v>
      </c>
      <c r="H47" t="str">
        <f t="shared" si="0"/>
        <v/>
      </c>
      <c r="J47" s="1">
        <v>-44939</v>
      </c>
      <c r="K47" s="1">
        <v>-44507</v>
      </c>
      <c r="L47" s="1">
        <v>-43688</v>
      </c>
      <c r="M47" s="1">
        <v>-43013</v>
      </c>
      <c r="N47" s="1">
        <v>-42767</v>
      </c>
    </row>
    <row r="48" spans="1:14">
      <c r="A48" t="s">
        <v>59</v>
      </c>
      <c r="B48">
        <v>5463000</v>
      </c>
      <c r="C48" t="s">
        <v>64</v>
      </c>
      <c r="E48" s="1">
        <v>-173684</v>
      </c>
      <c r="G48" s="1">
        <v>-339041</v>
      </c>
      <c r="H48" t="str">
        <f t="shared" si="0"/>
        <v/>
      </c>
      <c r="J48" s="1">
        <v>-428025</v>
      </c>
      <c r="K48" s="1">
        <v>-424390</v>
      </c>
      <c r="L48" s="1">
        <v>-495306</v>
      </c>
      <c r="M48" s="1">
        <v>-494363</v>
      </c>
      <c r="N48" s="1">
        <v>-476118</v>
      </c>
    </row>
    <row r="49" spans="1:14">
      <c r="A49" t="s">
        <v>59</v>
      </c>
      <c r="B49">
        <v>5469000</v>
      </c>
      <c r="C49" t="s">
        <v>65</v>
      </c>
      <c r="D49" s="1">
        <v>-14247</v>
      </c>
      <c r="E49" s="1">
        <v>-14012</v>
      </c>
      <c r="F49" s="1">
        <v>-14032</v>
      </c>
      <c r="G49" s="1">
        <v>-13527</v>
      </c>
      <c r="H49" t="str">
        <f t="shared" si="0"/>
        <v/>
      </c>
      <c r="J49" s="1">
        <v>-12671</v>
      </c>
      <c r="K49" s="1">
        <v>-12556</v>
      </c>
      <c r="L49" s="1">
        <v>-12503</v>
      </c>
      <c r="M49" s="1">
        <v>-12297</v>
      </c>
      <c r="N49" s="1">
        <v>-11268</v>
      </c>
    </row>
    <row r="50" spans="1:14">
      <c r="A50" t="s">
        <v>66</v>
      </c>
      <c r="B50">
        <v>5300100</v>
      </c>
      <c r="C50" t="s">
        <v>67</v>
      </c>
      <c r="D50" s="1">
        <v>-106008</v>
      </c>
      <c r="E50" s="1">
        <v>-81325</v>
      </c>
      <c r="F50" s="1">
        <v>-51074</v>
      </c>
      <c r="G50" s="1">
        <v>-101725</v>
      </c>
      <c r="H50" t="str">
        <f t="shared" si="0"/>
        <v>W</v>
      </c>
      <c r="J50" s="1">
        <v>-102125</v>
      </c>
      <c r="K50" s="1">
        <v>-102575</v>
      </c>
      <c r="L50" s="1">
        <v>-103025</v>
      </c>
      <c r="M50" s="1">
        <v>-103525</v>
      </c>
      <c r="N50" s="1">
        <v>-103025</v>
      </c>
    </row>
    <row r="51" spans="1:14">
      <c r="A51" t="s">
        <v>66</v>
      </c>
      <c r="B51">
        <v>5302000</v>
      </c>
      <c r="C51" t="s">
        <v>68</v>
      </c>
      <c r="D51">
        <v>-199</v>
      </c>
      <c r="E51">
        <v>-200</v>
      </c>
      <c r="G51">
        <v>-200</v>
      </c>
      <c r="H51" t="str">
        <f t="shared" si="0"/>
        <v/>
      </c>
      <c r="J51">
        <v>-200</v>
      </c>
      <c r="K51">
        <v>-200</v>
      </c>
      <c r="L51">
        <v>-200</v>
      </c>
      <c r="M51">
        <v>-200</v>
      </c>
      <c r="N51">
        <v>-200</v>
      </c>
    </row>
    <row r="52" spans="1:14">
      <c r="A52" t="s">
        <v>66</v>
      </c>
      <c r="B52">
        <v>5303000</v>
      </c>
      <c r="C52" t="s">
        <v>69</v>
      </c>
      <c r="E52">
        <v>-300</v>
      </c>
      <c r="G52">
        <v>-200</v>
      </c>
      <c r="H52" t="str">
        <f t="shared" si="0"/>
        <v/>
      </c>
      <c r="J52">
        <v>-200</v>
      </c>
      <c r="K52">
        <v>-200</v>
      </c>
      <c r="L52">
        <v>-200</v>
      </c>
      <c r="M52">
        <v>-200</v>
      </c>
      <c r="N52">
        <v>-200</v>
      </c>
    </row>
    <row r="53" spans="1:14">
      <c r="A53" t="s">
        <v>66</v>
      </c>
      <c r="B53">
        <v>5309100</v>
      </c>
      <c r="C53" t="s">
        <v>70</v>
      </c>
      <c r="D53" s="1">
        <v>-89175</v>
      </c>
      <c r="E53" s="1">
        <v>-93680</v>
      </c>
      <c r="F53" s="1">
        <v>-72040</v>
      </c>
      <c r="G53" s="1">
        <v>-88240</v>
      </c>
      <c r="H53" t="str">
        <f t="shared" si="0"/>
        <v>W</v>
      </c>
      <c r="J53" s="1">
        <v>-88240</v>
      </c>
      <c r="K53" s="1">
        <v>-88240</v>
      </c>
      <c r="L53" s="1">
        <v>-88240</v>
      </c>
      <c r="M53" s="1">
        <v>-88240</v>
      </c>
      <c r="N53" s="1">
        <v>-88240</v>
      </c>
    </row>
    <row r="54" spans="1:14">
      <c r="A54" t="s">
        <v>66</v>
      </c>
      <c r="B54">
        <v>5392000</v>
      </c>
      <c r="C54" t="s">
        <v>71</v>
      </c>
      <c r="E54">
        <v>-192</v>
      </c>
      <c r="H54" t="str">
        <f t="shared" si="0"/>
        <v/>
      </c>
    </row>
    <row r="55" spans="1:14">
      <c r="A55" t="s">
        <v>66</v>
      </c>
      <c r="B55">
        <v>5392001</v>
      </c>
      <c r="C55" t="s">
        <v>72</v>
      </c>
      <c r="D55">
        <v>-907</v>
      </c>
      <c r="E55">
        <v>-907</v>
      </c>
      <c r="F55">
        <v>-907</v>
      </c>
      <c r="G55">
        <v>-907</v>
      </c>
      <c r="H55" t="str">
        <f t="shared" si="0"/>
        <v/>
      </c>
      <c r="J55">
        <v>-907</v>
      </c>
      <c r="K55">
        <v>-907</v>
      </c>
      <c r="L55">
        <v>-907</v>
      </c>
      <c r="M55">
        <v>-907</v>
      </c>
      <c r="N55">
        <v>907</v>
      </c>
    </row>
    <row r="56" spans="1:14">
      <c r="A56" t="s">
        <v>66</v>
      </c>
      <c r="B56">
        <v>5309900</v>
      </c>
      <c r="C56" t="s">
        <v>73</v>
      </c>
      <c r="D56" s="1">
        <v>-3300</v>
      </c>
      <c r="E56" s="1">
        <v>-3300</v>
      </c>
      <c r="F56" s="1">
        <v>-3300</v>
      </c>
      <c r="G56" s="1">
        <v>-3300</v>
      </c>
      <c r="H56" t="str">
        <f t="shared" si="0"/>
        <v/>
      </c>
      <c r="J56" s="1">
        <v>-3300</v>
      </c>
      <c r="K56" s="1">
        <v>-3300</v>
      </c>
      <c r="L56" s="1">
        <v>-3300</v>
      </c>
      <c r="M56" s="1">
        <v>-3300</v>
      </c>
      <c r="N56" s="1">
        <v>-3300</v>
      </c>
    </row>
    <row r="57" spans="1:14">
      <c r="A57" t="s">
        <v>66</v>
      </c>
      <c r="B57">
        <v>5330000</v>
      </c>
      <c r="C57" t="s">
        <v>74</v>
      </c>
      <c r="D57">
        <v>788</v>
      </c>
      <c r="F57" s="1">
        <v>-15798</v>
      </c>
      <c r="H57" t="str">
        <f t="shared" si="0"/>
        <v/>
      </c>
    </row>
    <row r="58" spans="1:14">
      <c r="A58" t="s">
        <v>66</v>
      </c>
      <c r="B58">
        <v>5380000</v>
      </c>
      <c r="C58" t="s">
        <v>75</v>
      </c>
      <c r="D58" s="1">
        <v>-39556</v>
      </c>
      <c r="E58" s="1">
        <v>-200300</v>
      </c>
      <c r="G58" s="1">
        <v>-264300</v>
      </c>
      <c r="H58" t="str">
        <f t="shared" si="0"/>
        <v/>
      </c>
      <c r="J58" s="1">
        <v>-64500</v>
      </c>
      <c r="K58" s="1">
        <v>-68300</v>
      </c>
      <c r="L58" s="1">
        <v>-71900</v>
      </c>
      <c r="M58" s="1">
        <v>-75200</v>
      </c>
      <c r="N58" s="1">
        <v>-75200</v>
      </c>
    </row>
    <row r="59" spans="1:14">
      <c r="A59" t="s">
        <v>66</v>
      </c>
      <c r="B59">
        <v>5399000</v>
      </c>
      <c r="C59" t="s">
        <v>76</v>
      </c>
      <c r="D59" s="1">
        <v>-8796</v>
      </c>
      <c r="E59">
        <v>-550</v>
      </c>
      <c r="F59">
        <v>-460</v>
      </c>
      <c r="G59">
        <v>-550</v>
      </c>
      <c r="H59" t="str">
        <f t="shared" si="0"/>
        <v/>
      </c>
      <c r="J59">
        <v>-550</v>
      </c>
      <c r="K59">
        <v>-550</v>
      </c>
      <c r="L59">
        <v>-550</v>
      </c>
      <c r="M59">
        <v>-550</v>
      </c>
      <c r="N59">
        <v>-550</v>
      </c>
    </row>
    <row r="60" spans="1:14">
      <c r="A60" t="s">
        <v>77</v>
      </c>
      <c r="B60">
        <v>6201000</v>
      </c>
      <c r="C60" t="s">
        <v>78</v>
      </c>
      <c r="D60" s="1">
        <v>2181432</v>
      </c>
      <c r="E60" s="1">
        <v>2412113</v>
      </c>
      <c r="F60" s="1">
        <v>2421007</v>
      </c>
      <c r="G60" s="1">
        <v>2725160</v>
      </c>
      <c r="H60" t="str">
        <f t="shared" si="0"/>
        <v>W</v>
      </c>
      <c r="J60" s="1">
        <v>2747970</v>
      </c>
      <c r="K60" s="1">
        <v>2747971</v>
      </c>
      <c r="L60" s="1">
        <v>2747970</v>
      </c>
      <c r="M60" s="1">
        <v>2747970</v>
      </c>
      <c r="N60" s="1">
        <v>2747970</v>
      </c>
    </row>
    <row r="61" spans="1:14">
      <c r="A61" t="s">
        <v>77</v>
      </c>
      <c r="B61">
        <v>6201001</v>
      </c>
      <c r="C61" t="s">
        <v>79</v>
      </c>
      <c r="D61" s="1">
        <v>9784</v>
      </c>
      <c r="E61" s="1">
        <v>10550</v>
      </c>
      <c r="F61" s="1">
        <v>11328</v>
      </c>
      <c r="G61" s="1">
        <v>12265</v>
      </c>
      <c r="H61" t="str">
        <f t="shared" si="0"/>
        <v/>
      </c>
      <c r="J61" s="1">
        <v>12265</v>
      </c>
      <c r="K61" s="1">
        <v>12265</v>
      </c>
      <c r="L61" s="1">
        <v>12265</v>
      </c>
      <c r="M61" s="1">
        <v>12265</v>
      </c>
      <c r="N61" s="1">
        <v>12265</v>
      </c>
    </row>
    <row r="62" spans="1:14">
      <c r="A62" t="s">
        <v>77</v>
      </c>
      <c r="B62">
        <v>6221001</v>
      </c>
      <c r="C62" t="s">
        <v>80</v>
      </c>
      <c r="D62" s="1">
        <v>4300</v>
      </c>
      <c r="H62" t="str">
        <f t="shared" si="0"/>
        <v/>
      </c>
    </row>
    <row r="63" spans="1:14">
      <c r="A63" t="s">
        <v>77</v>
      </c>
      <c r="B63">
        <v>6251010</v>
      </c>
      <c r="C63" t="s">
        <v>81</v>
      </c>
      <c r="D63">
        <v>-19</v>
      </c>
      <c r="H63" t="str">
        <f t="shared" si="0"/>
        <v/>
      </c>
      <c r="M63">
        <v>280</v>
      </c>
    </row>
    <row r="64" spans="1:14">
      <c r="A64" t="s">
        <v>77</v>
      </c>
      <c r="B64">
        <v>6301000</v>
      </c>
      <c r="C64" t="s">
        <v>82</v>
      </c>
      <c r="D64" s="1">
        <v>133361</v>
      </c>
      <c r="E64" s="1">
        <v>109644</v>
      </c>
      <c r="F64" s="1">
        <v>115863</v>
      </c>
      <c r="G64" s="1">
        <v>112774</v>
      </c>
      <c r="H64" t="str">
        <f t="shared" si="0"/>
        <v/>
      </c>
      <c r="J64" s="1">
        <v>112774</v>
      </c>
      <c r="K64" s="1">
        <v>112774</v>
      </c>
      <c r="L64" s="1">
        <v>112774</v>
      </c>
      <c r="M64" s="1">
        <v>112774</v>
      </c>
      <c r="N64" s="1">
        <v>112774</v>
      </c>
    </row>
    <row r="65" spans="1:14">
      <c r="A65" t="s">
        <v>77</v>
      </c>
      <c r="B65">
        <v>6301001</v>
      </c>
      <c r="C65" t="s">
        <v>83</v>
      </c>
      <c r="D65" s="1">
        <v>11964</v>
      </c>
      <c r="H65" t="str">
        <f t="shared" si="0"/>
        <v/>
      </c>
    </row>
    <row r="66" spans="1:14">
      <c r="A66" t="s">
        <v>77</v>
      </c>
      <c r="B66">
        <v>6401000</v>
      </c>
      <c r="C66" t="s">
        <v>84</v>
      </c>
      <c r="D66" s="1">
        <v>439268</v>
      </c>
      <c r="E66" s="1">
        <v>513070</v>
      </c>
      <c r="F66" s="1">
        <v>510635</v>
      </c>
      <c r="G66" s="1">
        <v>599989</v>
      </c>
      <c r="H66" t="str">
        <f t="shared" ref="H66:H129" si="1">IF(ABS(G66)&gt;5000,
      IF(ABS(F66)&lt;&gt;0,
          IF(ABS((F66-G66)/G66*100)&gt;10,"W",""),""),"")</f>
        <v>W</v>
      </c>
      <c r="J66" s="1">
        <v>601157</v>
      </c>
      <c r="K66" s="1">
        <v>601157</v>
      </c>
      <c r="L66" s="1">
        <v>601157</v>
      </c>
      <c r="M66" s="1">
        <v>601157</v>
      </c>
      <c r="N66" s="1">
        <v>601157</v>
      </c>
    </row>
    <row r="67" spans="1:14">
      <c r="A67" t="s">
        <v>77</v>
      </c>
      <c r="B67">
        <v>6420000</v>
      </c>
      <c r="C67" t="s">
        <v>85</v>
      </c>
      <c r="D67" s="1">
        <v>25477</v>
      </c>
      <c r="E67" s="1">
        <v>26690</v>
      </c>
      <c r="F67" s="1">
        <v>28393</v>
      </c>
      <c r="G67" s="1">
        <v>28940</v>
      </c>
      <c r="H67" t="str">
        <f t="shared" si="1"/>
        <v/>
      </c>
      <c r="J67" s="1">
        <v>28940</v>
      </c>
      <c r="K67" s="1">
        <v>28940</v>
      </c>
      <c r="L67" s="1">
        <v>28940</v>
      </c>
      <c r="M67" s="1">
        <v>28940</v>
      </c>
      <c r="N67" s="1">
        <v>28940</v>
      </c>
    </row>
    <row r="68" spans="1:14">
      <c r="A68" t="s">
        <v>77</v>
      </c>
      <c r="B68">
        <v>6482000</v>
      </c>
      <c r="C68" t="s">
        <v>86</v>
      </c>
      <c r="D68">
        <v>19</v>
      </c>
      <c r="H68" t="str">
        <f t="shared" si="1"/>
        <v/>
      </c>
    </row>
    <row r="69" spans="1:14">
      <c r="A69" t="s">
        <v>77</v>
      </c>
      <c r="B69">
        <v>6501000</v>
      </c>
      <c r="C69" t="s">
        <v>87</v>
      </c>
      <c r="D69" s="1">
        <v>3586</v>
      </c>
      <c r="F69" s="1">
        <v>1073</v>
      </c>
      <c r="H69" t="str">
        <f t="shared" si="1"/>
        <v/>
      </c>
    </row>
    <row r="70" spans="1:14">
      <c r="A70" t="s">
        <v>77</v>
      </c>
      <c r="B70">
        <v>6509000</v>
      </c>
      <c r="C70" t="s">
        <v>88</v>
      </c>
      <c r="D70">
        <v>677</v>
      </c>
      <c r="F70">
        <v>381</v>
      </c>
      <c r="H70" t="str">
        <f t="shared" si="1"/>
        <v/>
      </c>
    </row>
    <row r="71" spans="1:14">
      <c r="A71" t="s">
        <v>77</v>
      </c>
      <c r="B71">
        <v>6513000</v>
      </c>
      <c r="C71" t="s">
        <v>89</v>
      </c>
      <c r="D71" s="1">
        <v>3414</v>
      </c>
      <c r="E71" s="1">
        <v>4500</v>
      </c>
      <c r="F71" s="1">
        <v>6411</v>
      </c>
      <c r="G71" s="1">
        <v>7880</v>
      </c>
      <c r="H71" t="str">
        <f t="shared" si="1"/>
        <v>W</v>
      </c>
      <c r="J71" s="1">
        <v>7880</v>
      </c>
      <c r="K71" s="1">
        <v>7200</v>
      </c>
      <c r="L71" s="1">
        <v>7200</v>
      </c>
      <c r="M71" s="1">
        <v>7200</v>
      </c>
      <c r="N71" s="1">
        <v>7200</v>
      </c>
    </row>
    <row r="72" spans="1:14">
      <c r="A72" t="s">
        <v>77</v>
      </c>
      <c r="B72">
        <v>6550000</v>
      </c>
      <c r="C72" t="s">
        <v>90</v>
      </c>
      <c r="D72">
        <v>350</v>
      </c>
      <c r="H72" t="str">
        <f t="shared" si="1"/>
        <v/>
      </c>
    </row>
    <row r="73" spans="1:14">
      <c r="A73" t="s">
        <v>77</v>
      </c>
      <c r="B73">
        <v>6560000</v>
      </c>
      <c r="C73" t="s">
        <v>91</v>
      </c>
      <c r="D73" s="1">
        <v>1177</v>
      </c>
      <c r="F73" s="1">
        <v>2512</v>
      </c>
      <c r="H73" t="str">
        <f t="shared" si="1"/>
        <v/>
      </c>
    </row>
    <row r="74" spans="1:14">
      <c r="A74" t="s">
        <v>77</v>
      </c>
      <c r="B74">
        <v>6590000</v>
      </c>
      <c r="C74" t="s">
        <v>92</v>
      </c>
      <c r="D74" s="1">
        <v>1083</v>
      </c>
      <c r="F74" s="1">
        <v>1589</v>
      </c>
      <c r="H74" t="str">
        <f t="shared" si="1"/>
        <v/>
      </c>
    </row>
    <row r="75" spans="1:14">
      <c r="A75" t="s">
        <v>93</v>
      </c>
      <c r="B75">
        <v>6441000</v>
      </c>
      <c r="C75" t="s">
        <v>94</v>
      </c>
      <c r="D75" s="1">
        <v>7065</v>
      </c>
      <c r="E75" s="1">
        <v>15500</v>
      </c>
      <c r="F75" s="1">
        <v>27660</v>
      </c>
      <c r="G75" s="1">
        <v>28500</v>
      </c>
      <c r="H75" t="str">
        <f t="shared" si="1"/>
        <v/>
      </c>
      <c r="J75" s="1">
        <v>28500</v>
      </c>
      <c r="K75" s="1">
        <v>28500</v>
      </c>
      <c r="L75" s="1">
        <v>28500</v>
      </c>
      <c r="M75" s="1">
        <v>28500</v>
      </c>
      <c r="N75" s="1">
        <v>28500</v>
      </c>
    </row>
    <row r="76" spans="1:14">
      <c r="A76" t="s">
        <v>93</v>
      </c>
      <c r="B76">
        <v>6450100</v>
      </c>
      <c r="C76" t="s">
        <v>95</v>
      </c>
      <c r="D76" s="1">
        <v>208476</v>
      </c>
      <c r="E76" s="1">
        <v>254700</v>
      </c>
      <c r="F76" s="1">
        <v>267522</v>
      </c>
      <c r="G76" s="1">
        <v>263800</v>
      </c>
      <c r="H76" t="str">
        <f t="shared" si="1"/>
        <v/>
      </c>
      <c r="J76" s="1">
        <v>263800</v>
      </c>
      <c r="K76" s="1">
        <v>263800</v>
      </c>
      <c r="L76" s="1">
        <v>263800</v>
      </c>
      <c r="M76" s="1">
        <v>263800</v>
      </c>
      <c r="N76" s="1">
        <v>263800</v>
      </c>
    </row>
    <row r="77" spans="1:14">
      <c r="A77" t="s">
        <v>93</v>
      </c>
      <c r="B77">
        <v>6451000</v>
      </c>
      <c r="C77" t="s">
        <v>96</v>
      </c>
      <c r="D77" s="1">
        <v>171557</v>
      </c>
      <c r="E77" s="1">
        <v>197044</v>
      </c>
      <c r="F77" s="1">
        <v>195078</v>
      </c>
      <c r="G77" s="1">
        <v>214317</v>
      </c>
      <c r="H77" t="str">
        <f t="shared" si="1"/>
        <v/>
      </c>
      <c r="J77" s="1">
        <v>215156</v>
      </c>
      <c r="K77" s="1">
        <v>215156</v>
      </c>
      <c r="L77" s="1">
        <v>215156</v>
      </c>
      <c r="M77" s="1">
        <v>215156</v>
      </c>
      <c r="N77" s="1">
        <v>215156</v>
      </c>
    </row>
    <row r="78" spans="1:14">
      <c r="A78" t="s">
        <v>93</v>
      </c>
      <c r="B78">
        <v>6460100</v>
      </c>
      <c r="C78" t="s">
        <v>97</v>
      </c>
      <c r="D78" s="1">
        <v>58973</v>
      </c>
      <c r="E78" s="1">
        <v>35800</v>
      </c>
      <c r="G78" s="1">
        <v>249300</v>
      </c>
      <c r="H78" t="str">
        <f t="shared" si="1"/>
        <v/>
      </c>
      <c r="J78" s="1">
        <v>34400</v>
      </c>
      <c r="K78" s="1">
        <v>36800</v>
      </c>
      <c r="L78" s="1">
        <v>39400</v>
      </c>
      <c r="M78" s="1">
        <v>42200</v>
      </c>
      <c r="N78" s="1">
        <v>42200</v>
      </c>
    </row>
    <row r="79" spans="1:14">
      <c r="A79" t="s">
        <v>93</v>
      </c>
      <c r="B79">
        <v>6461000</v>
      </c>
      <c r="C79" t="s">
        <v>98</v>
      </c>
      <c r="D79" s="1">
        <v>2566</v>
      </c>
      <c r="E79" s="1">
        <v>2800</v>
      </c>
      <c r="G79" s="1">
        <v>3000</v>
      </c>
      <c r="H79" t="str">
        <f t="shared" si="1"/>
        <v/>
      </c>
      <c r="J79" s="1">
        <v>3000</v>
      </c>
      <c r="K79" s="1">
        <v>3000</v>
      </c>
      <c r="L79" s="1">
        <v>3000</v>
      </c>
      <c r="M79" s="1">
        <v>3000</v>
      </c>
      <c r="N79" s="1">
        <v>3000</v>
      </c>
    </row>
    <row r="80" spans="1:14">
      <c r="A80" t="s">
        <v>99</v>
      </c>
      <c r="B80">
        <v>6010100</v>
      </c>
      <c r="C80" t="s">
        <v>100</v>
      </c>
      <c r="D80" s="1">
        <v>13781</v>
      </c>
      <c r="E80" s="1">
        <v>13500</v>
      </c>
      <c r="F80" s="1">
        <v>11727</v>
      </c>
      <c r="G80" s="1">
        <v>14165</v>
      </c>
      <c r="H80" t="str">
        <f t="shared" si="1"/>
        <v>W</v>
      </c>
      <c r="J80" s="1">
        <v>14665</v>
      </c>
      <c r="K80" s="1">
        <v>14465</v>
      </c>
      <c r="L80" s="1">
        <v>14165</v>
      </c>
      <c r="M80" s="1">
        <v>14665</v>
      </c>
      <c r="N80" s="1">
        <v>13665</v>
      </c>
    </row>
    <row r="81" spans="1:14">
      <c r="A81" t="s">
        <v>99</v>
      </c>
      <c r="B81">
        <v>6011000</v>
      </c>
      <c r="C81" t="s">
        <v>101</v>
      </c>
      <c r="D81" s="1">
        <v>6271</v>
      </c>
      <c r="E81" s="1">
        <v>7500</v>
      </c>
      <c r="F81" s="1">
        <v>7208</v>
      </c>
      <c r="G81" s="1">
        <v>7400</v>
      </c>
      <c r="H81" t="str">
        <f t="shared" si="1"/>
        <v/>
      </c>
      <c r="J81" s="1">
        <v>7400</v>
      </c>
      <c r="K81" s="1">
        <v>7400</v>
      </c>
      <c r="L81" s="1">
        <v>7400</v>
      </c>
      <c r="M81" s="1">
        <v>7400</v>
      </c>
      <c r="N81" s="1">
        <v>7400</v>
      </c>
    </row>
    <row r="82" spans="1:14">
      <c r="A82" t="s">
        <v>99</v>
      </c>
      <c r="B82">
        <v>6030200</v>
      </c>
      <c r="C82" t="s">
        <v>102</v>
      </c>
      <c r="D82">
        <v>517</v>
      </c>
      <c r="E82" s="1">
        <v>1000</v>
      </c>
      <c r="F82" s="1">
        <v>1019</v>
      </c>
      <c r="G82" s="1">
        <v>1000</v>
      </c>
      <c r="H82" t="str">
        <f t="shared" si="1"/>
        <v/>
      </c>
      <c r="J82" s="1">
        <v>1000</v>
      </c>
      <c r="K82" s="1">
        <v>1000</v>
      </c>
      <c r="L82" s="1">
        <v>1000</v>
      </c>
      <c r="M82" s="1">
        <v>1000</v>
      </c>
      <c r="N82" s="1">
        <v>1000</v>
      </c>
    </row>
    <row r="83" spans="1:14">
      <c r="A83" t="s">
        <v>99</v>
      </c>
      <c r="B83">
        <v>6051000</v>
      </c>
      <c r="C83" t="s">
        <v>103</v>
      </c>
      <c r="D83" s="1">
        <v>194631</v>
      </c>
      <c r="E83" s="1">
        <v>243640</v>
      </c>
      <c r="F83" s="1">
        <v>211037</v>
      </c>
      <c r="G83" s="1">
        <v>235080</v>
      </c>
      <c r="H83" t="str">
        <f t="shared" si="1"/>
        <v>W</v>
      </c>
      <c r="J83" s="1">
        <v>235080</v>
      </c>
      <c r="K83" s="1">
        <v>235080</v>
      </c>
      <c r="L83" s="1">
        <v>235080</v>
      </c>
      <c r="M83" s="1">
        <v>235080</v>
      </c>
      <c r="N83" s="1">
        <v>235080</v>
      </c>
    </row>
    <row r="84" spans="1:14">
      <c r="A84" t="s">
        <v>99</v>
      </c>
      <c r="B84">
        <v>6052000</v>
      </c>
      <c r="C84" t="s">
        <v>104</v>
      </c>
      <c r="D84" s="1">
        <v>51008</v>
      </c>
      <c r="E84" s="1">
        <v>91900</v>
      </c>
      <c r="F84" s="1">
        <v>84890</v>
      </c>
      <c r="G84" s="1">
        <v>96100</v>
      </c>
      <c r="H84" t="str">
        <f t="shared" si="1"/>
        <v>W</v>
      </c>
      <c r="J84" s="1">
        <v>96100</v>
      </c>
      <c r="K84" s="1">
        <v>96100</v>
      </c>
      <c r="L84" s="1">
        <v>96100</v>
      </c>
      <c r="M84" s="1">
        <v>96100</v>
      </c>
      <c r="N84" s="1">
        <v>96100</v>
      </c>
    </row>
    <row r="85" spans="1:14">
      <c r="A85" t="s">
        <v>99</v>
      </c>
      <c r="B85">
        <v>6054000</v>
      </c>
      <c r="C85" t="s">
        <v>105</v>
      </c>
      <c r="D85" s="1">
        <v>16068</v>
      </c>
      <c r="E85" s="1">
        <v>13500</v>
      </c>
      <c r="F85" s="1">
        <v>14735</v>
      </c>
      <c r="G85" s="1">
        <v>15500</v>
      </c>
      <c r="H85" t="str">
        <f t="shared" si="1"/>
        <v/>
      </c>
      <c r="J85" s="1">
        <v>15500</v>
      </c>
      <c r="K85" s="1">
        <v>15500</v>
      </c>
      <c r="L85" s="1">
        <v>15500</v>
      </c>
      <c r="M85" s="1">
        <v>15500</v>
      </c>
      <c r="N85" s="1">
        <v>15500</v>
      </c>
    </row>
    <row r="86" spans="1:14">
      <c r="A86" t="s">
        <v>99</v>
      </c>
      <c r="B86">
        <v>6055000</v>
      </c>
      <c r="C86" t="s">
        <v>106</v>
      </c>
      <c r="D86" s="1">
        <v>22488</v>
      </c>
      <c r="E86" s="1">
        <v>30500</v>
      </c>
      <c r="F86" s="1">
        <v>24244</v>
      </c>
      <c r="G86" s="1">
        <v>25000</v>
      </c>
      <c r="H86" t="str">
        <f t="shared" si="1"/>
        <v/>
      </c>
      <c r="J86" s="1">
        <v>25000</v>
      </c>
      <c r="K86" s="1">
        <v>25000</v>
      </c>
      <c r="L86" s="1">
        <v>25000</v>
      </c>
      <c r="M86" s="1">
        <v>25000</v>
      </c>
      <c r="N86" s="1">
        <v>25000</v>
      </c>
    </row>
    <row r="87" spans="1:14">
      <c r="A87" t="s">
        <v>99</v>
      </c>
      <c r="B87">
        <v>6056000</v>
      </c>
      <c r="C87" t="s">
        <v>107</v>
      </c>
      <c r="D87" s="1">
        <v>9738</v>
      </c>
      <c r="E87" s="1">
        <v>11775</v>
      </c>
      <c r="F87" s="1">
        <v>10235</v>
      </c>
      <c r="G87" s="1">
        <v>13130</v>
      </c>
      <c r="H87" t="str">
        <f t="shared" si="1"/>
        <v>W</v>
      </c>
      <c r="J87" s="1">
        <v>13130</v>
      </c>
      <c r="K87" s="1">
        <v>13130</v>
      </c>
      <c r="L87" s="1">
        <v>13130</v>
      </c>
      <c r="M87" s="1">
        <v>13130</v>
      </c>
      <c r="N87" s="1">
        <v>12760</v>
      </c>
    </row>
    <row r="88" spans="1:14">
      <c r="A88" t="s">
        <v>99</v>
      </c>
      <c r="B88">
        <v>6057000</v>
      </c>
      <c r="C88" t="s">
        <v>108</v>
      </c>
      <c r="D88" s="1">
        <v>15760</v>
      </c>
      <c r="E88" s="1">
        <v>128670</v>
      </c>
      <c r="F88" s="1">
        <v>15660</v>
      </c>
      <c r="G88" s="1">
        <v>133745</v>
      </c>
      <c r="H88" t="str">
        <f t="shared" si="1"/>
        <v>W</v>
      </c>
      <c r="J88" s="1">
        <v>133745</v>
      </c>
      <c r="K88" s="1">
        <v>133745</v>
      </c>
      <c r="L88" s="1">
        <v>133745</v>
      </c>
      <c r="M88" s="1">
        <v>133745</v>
      </c>
      <c r="N88" s="1">
        <v>133745</v>
      </c>
    </row>
    <row r="89" spans="1:14">
      <c r="A89" t="s">
        <v>99</v>
      </c>
      <c r="B89">
        <v>6061000</v>
      </c>
      <c r="C89" t="s">
        <v>109</v>
      </c>
      <c r="D89" s="1">
        <v>7765</v>
      </c>
      <c r="E89" s="1">
        <v>11450</v>
      </c>
      <c r="F89" s="1">
        <v>6527</v>
      </c>
      <c r="G89" s="1">
        <v>14535</v>
      </c>
      <c r="H89" t="str">
        <f t="shared" si="1"/>
        <v>W</v>
      </c>
      <c r="J89">
        <v>200</v>
      </c>
      <c r="K89">
        <v>200</v>
      </c>
      <c r="L89">
        <v>200</v>
      </c>
      <c r="M89">
        <v>200</v>
      </c>
      <c r="N89">
        <v>200</v>
      </c>
    </row>
    <row r="90" spans="1:14">
      <c r="A90" t="s">
        <v>99</v>
      </c>
      <c r="B90">
        <v>6062000</v>
      </c>
      <c r="C90" t="s">
        <v>110</v>
      </c>
      <c r="F90">
        <v>363</v>
      </c>
      <c r="H90" t="str">
        <f t="shared" si="1"/>
        <v/>
      </c>
    </row>
    <row r="91" spans="1:14">
      <c r="A91" t="s">
        <v>99</v>
      </c>
      <c r="B91">
        <v>6063000</v>
      </c>
      <c r="C91" t="s">
        <v>111</v>
      </c>
      <c r="D91" s="1">
        <v>9859</v>
      </c>
      <c r="E91" s="1">
        <v>4500</v>
      </c>
      <c r="F91" s="1">
        <v>6554</v>
      </c>
      <c r="G91" s="1">
        <v>6900</v>
      </c>
      <c r="H91" t="str">
        <f t="shared" si="1"/>
        <v/>
      </c>
      <c r="J91" s="1">
        <v>3500</v>
      </c>
      <c r="K91" s="1">
        <v>3500</v>
      </c>
      <c r="L91" s="1">
        <v>3500</v>
      </c>
      <c r="M91" s="1">
        <v>3500</v>
      </c>
      <c r="N91" s="1">
        <v>3500</v>
      </c>
    </row>
    <row r="92" spans="1:14">
      <c r="A92" t="s">
        <v>99</v>
      </c>
      <c r="B92">
        <v>6065000</v>
      </c>
      <c r="C92" t="s">
        <v>112</v>
      </c>
      <c r="D92" s="1">
        <v>19170</v>
      </c>
      <c r="E92" s="1">
        <v>61700</v>
      </c>
      <c r="F92" s="1">
        <v>42224</v>
      </c>
      <c r="G92" s="1">
        <v>54200</v>
      </c>
      <c r="H92" t="str">
        <f t="shared" si="1"/>
        <v>W</v>
      </c>
      <c r="J92" s="1">
        <v>39700</v>
      </c>
      <c r="K92" s="1">
        <v>39700</v>
      </c>
      <c r="L92" s="1">
        <v>39700</v>
      </c>
      <c r="M92" s="1">
        <v>39700</v>
      </c>
      <c r="N92" s="1">
        <v>39700</v>
      </c>
    </row>
    <row r="93" spans="1:14">
      <c r="A93" t="s">
        <v>99</v>
      </c>
      <c r="B93">
        <v>6069000</v>
      </c>
      <c r="C93" t="s">
        <v>113</v>
      </c>
      <c r="D93" s="1">
        <v>54043</v>
      </c>
      <c r="E93" s="1">
        <v>78050</v>
      </c>
      <c r="F93" s="1">
        <v>71160</v>
      </c>
      <c r="G93" s="1">
        <v>96400</v>
      </c>
      <c r="H93" t="str">
        <f t="shared" si="1"/>
        <v>W</v>
      </c>
      <c r="J93" s="1">
        <v>75500</v>
      </c>
      <c r="K93" s="1">
        <v>75500</v>
      </c>
      <c r="L93" s="1">
        <v>75500</v>
      </c>
      <c r="M93" s="1">
        <v>75500</v>
      </c>
      <c r="N93" s="1">
        <v>75500</v>
      </c>
    </row>
    <row r="94" spans="1:14">
      <c r="A94" t="s">
        <v>99</v>
      </c>
      <c r="B94">
        <v>6070000</v>
      </c>
      <c r="C94" t="s">
        <v>114</v>
      </c>
      <c r="D94" s="1">
        <v>14536</v>
      </c>
      <c r="E94" s="1">
        <v>19200</v>
      </c>
      <c r="F94" s="1">
        <v>14034</v>
      </c>
      <c r="G94" s="1">
        <v>21350</v>
      </c>
      <c r="H94" t="str">
        <f t="shared" si="1"/>
        <v>W</v>
      </c>
      <c r="J94" s="1">
        <v>21350</v>
      </c>
      <c r="K94" s="1">
        <v>21350</v>
      </c>
      <c r="L94" s="1">
        <v>21350</v>
      </c>
      <c r="M94" s="1">
        <v>21350</v>
      </c>
      <c r="N94" s="1">
        <v>21350</v>
      </c>
    </row>
    <row r="95" spans="1:14">
      <c r="A95" t="s">
        <v>99</v>
      </c>
      <c r="B95">
        <v>6081000</v>
      </c>
      <c r="C95" t="s">
        <v>115</v>
      </c>
      <c r="D95" s="1">
        <v>3645</v>
      </c>
      <c r="E95" s="1">
        <v>2200</v>
      </c>
      <c r="F95" s="1">
        <v>3502</v>
      </c>
      <c r="G95" s="1">
        <v>2550</v>
      </c>
      <c r="H95" t="str">
        <f t="shared" si="1"/>
        <v/>
      </c>
      <c r="J95" s="1">
        <v>2550</v>
      </c>
      <c r="K95" s="1">
        <v>2550</v>
      </c>
      <c r="L95" s="1">
        <v>2550</v>
      </c>
      <c r="M95" s="1">
        <v>2550</v>
      </c>
      <c r="N95" s="1">
        <v>2550</v>
      </c>
    </row>
    <row r="96" spans="1:14">
      <c r="A96" t="s">
        <v>99</v>
      </c>
      <c r="B96">
        <v>6089000</v>
      </c>
      <c r="C96" t="s">
        <v>116</v>
      </c>
      <c r="D96" s="1">
        <v>8422</v>
      </c>
      <c r="E96" s="1">
        <v>6350</v>
      </c>
      <c r="F96" s="1">
        <v>8448</v>
      </c>
      <c r="G96" s="1">
        <v>6850</v>
      </c>
      <c r="H96" t="str">
        <f t="shared" si="1"/>
        <v>W</v>
      </c>
      <c r="J96" s="1">
        <v>6850</v>
      </c>
      <c r="K96" s="1">
        <v>6850</v>
      </c>
      <c r="L96" s="1">
        <v>6850</v>
      </c>
      <c r="M96" s="1">
        <v>6850</v>
      </c>
      <c r="N96" s="1">
        <v>6850</v>
      </c>
    </row>
    <row r="97" spans="1:14">
      <c r="A97" t="s">
        <v>99</v>
      </c>
      <c r="B97">
        <v>6101000</v>
      </c>
      <c r="C97" t="s">
        <v>117</v>
      </c>
      <c r="D97" s="1">
        <v>55017</v>
      </c>
      <c r="E97" s="1">
        <v>64250</v>
      </c>
      <c r="F97" s="1">
        <v>59488</v>
      </c>
      <c r="G97" s="1">
        <v>72500</v>
      </c>
      <c r="H97" t="str">
        <f t="shared" si="1"/>
        <v>W</v>
      </c>
      <c r="J97" s="1">
        <v>71000</v>
      </c>
      <c r="K97" s="1">
        <v>70000</v>
      </c>
      <c r="L97" s="1">
        <v>71000</v>
      </c>
      <c r="M97" s="1">
        <v>70000</v>
      </c>
      <c r="N97" s="1">
        <v>71000</v>
      </c>
    </row>
    <row r="98" spans="1:14">
      <c r="A98" t="s">
        <v>99</v>
      </c>
      <c r="B98">
        <v>6120000</v>
      </c>
      <c r="C98" t="s">
        <v>118</v>
      </c>
      <c r="D98" s="1">
        <v>7084</v>
      </c>
      <c r="E98" s="1">
        <v>18950</v>
      </c>
      <c r="F98" s="1">
        <v>7552</v>
      </c>
      <c r="G98" s="1">
        <v>19950</v>
      </c>
      <c r="H98" t="str">
        <f t="shared" si="1"/>
        <v>W</v>
      </c>
      <c r="J98" s="1">
        <v>9950</v>
      </c>
      <c r="K98" s="1">
        <v>9950</v>
      </c>
      <c r="L98" s="1">
        <v>9950</v>
      </c>
      <c r="M98" s="1">
        <v>9950</v>
      </c>
      <c r="N98" s="1">
        <v>9950</v>
      </c>
    </row>
    <row r="99" spans="1:14">
      <c r="A99" t="s">
        <v>99</v>
      </c>
      <c r="B99">
        <v>6131000</v>
      </c>
      <c r="C99" t="s">
        <v>119</v>
      </c>
      <c r="D99" s="1">
        <v>9857</v>
      </c>
      <c r="E99" s="1">
        <v>10520</v>
      </c>
      <c r="F99" s="1">
        <v>10592</v>
      </c>
      <c r="G99" s="1">
        <v>10840</v>
      </c>
      <c r="H99" t="str">
        <f t="shared" si="1"/>
        <v/>
      </c>
      <c r="J99" s="1">
        <v>10840</v>
      </c>
      <c r="K99" s="1">
        <v>10840</v>
      </c>
      <c r="L99" s="1">
        <v>11840</v>
      </c>
      <c r="M99" s="1">
        <v>11840</v>
      </c>
      <c r="N99" s="1">
        <v>9840</v>
      </c>
    </row>
    <row r="100" spans="1:14">
      <c r="A100" t="s">
        <v>99</v>
      </c>
      <c r="B100">
        <v>6161000</v>
      </c>
      <c r="C100" t="s">
        <v>120</v>
      </c>
      <c r="D100" s="1">
        <v>204633</v>
      </c>
      <c r="E100" s="1">
        <v>180700</v>
      </c>
      <c r="F100" s="1">
        <v>145827</v>
      </c>
      <c r="G100" s="1">
        <v>276100</v>
      </c>
      <c r="H100" t="str">
        <f t="shared" si="1"/>
        <v>W</v>
      </c>
      <c r="J100" s="1">
        <v>151950</v>
      </c>
      <c r="K100" s="1">
        <v>31950</v>
      </c>
      <c r="L100" s="1">
        <v>31950</v>
      </c>
      <c r="M100" s="1">
        <v>31950</v>
      </c>
      <c r="N100" s="1">
        <v>31950</v>
      </c>
    </row>
    <row r="101" spans="1:14">
      <c r="A101" t="s">
        <v>99</v>
      </c>
      <c r="B101">
        <v>6162000</v>
      </c>
      <c r="C101" t="s">
        <v>121</v>
      </c>
      <c r="D101" s="1">
        <v>8659</v>
      </c>
      <c r="E101" s="1">
        <v>2700</v>
      </c>
      <c r="F101" s="1">
        <v>3486</v>
      </c>
      <c r="G101" s="1">
        <v>1100</v>
      </c>
      <c r="H101" t="str">
        <f t="shared" si="1"/>
        <v/>
      </c>
      <c r="J101" s="1">
        <v>1100</v>
      </c>
      <c r="K101" s="1">
        <v>1100</v>
      </c>
      <c r="L101" s="1">
        <v>1100</v>
      </c>
      <c r="M101" s="1">
        <v>1100</v>
      </c>
      <c r="N101" s="1">
        <v>1100</v>
      </c>
    </row>
    <row r="102" spans="1:14">
      <c r="A102" t="s">
        <v>99</v>
      </c>
      <c r="B102">
        <v>6163000</v>
      </c>
      <c r="C102" t="s">
        <v>122</v>
      </c>
      <c r="D102" s="1">
        <v>5797</v>
      </c>
      <c r="E102" s="1">
        <v>3950</v>
      </c>
      <c r="F102" s="1">
        <v>6907</v>
      </c>
      <c r="G102" s="1">
        <v>4500</v>
      </c>
      <c r="H102" t="str">
        <f t="shared" si="1"/>
        <v/>
      </c>
      <c r="J102" s="1">
        <v>4500</v>
      </c>
      <c r="K102" s="1">
        <v>4500</v>
      </c>
      <c r="L102" s="1">
        <v>4500</v>
      </c>
      <c r="M102" s="1">
        <v>4500</v>
      </c>
      <c r="N102" s="1">
        <v>4500</v>
      </c>
    </row>
    <row r="103" spans="1:14">
      <c r="A103" t="s">
        <v>99</v>
      </c>
      <c r="B103">
        <v>6164000</v>
      </c>
      <c r="C103" t="s">
        <v>123</v>
      </c>
      <c r="D103" s="1">
        <v>27149</v>
      </c>
      <c r="E103" s="1">
        <v>33600</v>
      </c>
      <c r="F103" s="1">
        <v>37115</v>
      </c>
      <c r="G103" s="1">
        <v>41750</v>
      </c>
      <c r="H103" t="str">
        <f t="shared" si="1"/>
        <v>W</v>
      </c>
      <c r="J103" s="1">
        <v>31500</v>
      </c>
      <c r="K103" s="1">
        <v>31500</v>
      </c>
      <c r="L103" s="1">
        <v>31500</v>
      </c>
      <c r="M103" s="1">
        <v>31500</v>
      </c>
      <c r="N103" s="1">
        <v>20700</v>
      </c>
    </row>
    <row r="104" spans="1:14">
      <c r="A104" t="s">
        <v>99</v>
      </c>
      <c r="B104">
        <v>6165000</v>
      </c>
      <c r="C104" t="s">
        <v>124</v>
      </c>
      <c r="D104" s="1">
        <v>251727</v>
      </c>
      <c r="E104" s="1">
        <v>379600</v>
      </c>
      <c r="F104" s="1">
        <v>327738</v>
      </c>
      <c r="G104" s="1">
        <v>489550</v>
      </c>
      <c r="H104" t="str">
        <f t="shared" si="1"/>
        <v>W</v>
      </c>
      <c r="J104" s="1">
        <v>441450</v>
      </c>
      <c r="K104" s="1">
        <v>422100</v>
      </c>
      <c r="L104" s="1">
        <v>471100</v>
      </c>
      <c r="M104" s="1">
        <v>447100</v>
      </c>
      <c r="N104" s="1">
        <v>416100</v>
      </c>
    </row>
    <row r="105" spans="1:14">
      <c r="A105" t="s">
        <v>99</v>
      </c>
      <c r="B105">
        <v>6166000</v>
      </c>
      <c r="C105" t="s">
        <v>125</v>
      </c>
      <c r="D105" s="1">
        <v>37706</v>
      </c>
      <c r="E105" s="1">
        <v>61760</v>
      </c>
      <c r="F105" s="1">
        <v>54428</v>
      </c>
      <c r="G105" s="1">
        <v>69990</v>
      </c>
      <c r="H105" t="str">
        <f t="shared" si="1"/>
        <v>W</v>
      </c>
      <c r="J105" s="1">
        <v>68600</v>
      </c>
      <c r="K105" s="1">
        <v>70040</v>
      </c>
      <c r="L105" s="1">
        <v>68600</v>
      </c>
      <c r="M105" s="1">
        <v>70040</v>
      </c>
      <c r="N105" s="1">
        <v>107900</v>
      </c>
    </row>
    <row r="106" spans="1:14">
      <c r="A106" t="s">
        <v>99</v>
      </c>
      <c r="B106">
        <v>6169000</v>
      </c>
      <c r="C106" t="s">
        <v>126</v>
      </c>
      <c r="D106" s="1">
        <v>9187</v>
      </c>
      <c r="E106" s="1">
        <v>5300</v>
      </c>
      <c r="F106" s="1">
        <v>5837</v>
      </c>
      <c r="G106" s="1">
        <v>10806</v>
      </c>
      <c r="H106" t="str">
        <f t="shared" si="1"/>
        <v>W</v>
      </c>
      <c r="J106" s="1">
        <v>7760</v>
      </c>
      <c r="K106" s="1">
        <v>10860</v>
      </c>
      <c r="L106" s="1">
        <v>7760</v>
      </c>
      <c r="M106" s="1">
        <v>10860</v>
      </c>
      <c r="N106" s="1">
        <v>7706</v>
      </c>
    </row>
    <row r="107" spans="1:14">
      <c r="A107" t="s">
        <v>99</v>
      </c>
      <c r="B107">
        <v>6171000</v>
      </c>
      <c r="C107" t="s">
        <v>127</v>
      </c>
      <c r="D107" s="1">
        <v>163737</v>
      </c>
      <c r="E107" s="1">
        <v>191450</v>
      </c>
      <c r="F107" s="1">
        <v>144177</v>
      </c>
      <c r="G107" s="1">
        <v>185680</v>
      </c>
      <c r="H107" t="str">
        <f t="shared" si="1"/>
        <v>W</v>
      </c>
      <c r="J107" s="1">
        <v>185680</v>
      </c>
      <c r="K107" s="1">
        <v>185680</v>
      </c>
      <c r="L107" s="1">
        <v>185680</v>
      </c>
      <c r="M107" s="1">
        <v>185680</v>
      </c>
      <c r="N107" s="1">
        <v>185680</v>
      </c>
    </row>
    <row r="108" spans="1:14">
      <c r="A108" t="s">
        <v>99</v>
      </c>
      <c r="B108">
        <v>6173000</v>
      </c>
      <c r="C108" t="s">
        <v>128</v>
      </c>
      <c r="D108" s="1">
        <v>164368</v>
      </c>
      <c r="E108" s="1">
        <v>170500</v>
      </c>
      <c r="F108" s="1">
        <v>175662</v>
      </c>
      <c r="G108" s="1">
        <v>197440</v>
      </c>
      <c r="H108" t="str">
        <f t="shared" si="1"/>
        <v>W</v>
      </c>
      <c r="J108" s="1">
        <v>197440</v>
      </c>
      <c r="K108" s="1">
        <v>197440</v>
      </c>
      <c r="L108" s="1">
        <v>197440</v>
      </c>
      <c r="M108" s="1">
        <v>197440</v>
      </c>
      <c r="N108" s="1">
        <v>197440</v>
      </c>
    </row>
    <row r="109" spans="1:14">
      <c r="A109" t="s">
        <v>99</v>
      </c>
      <c r="B109">
        <v>6179000</v>
      </c>
      <c r="C109" t="s">
        <v>129</v>
      </c>
      <c r="D109" s="1">
        <v>202039</v>
      </c>
      <c r="E109" s="1">
        <v>370950</v>
      </c>
      <c r="F109" s="1">
        <v>195323</v>
      </c>
      <c r="G109" s="1">
        <v>407250</v>
      </c>
      <c r="H109" t="str">
        <f t="shared" si="1"/>
        <v>W</v>
      </c>
      <c r="J109" s="1">
        <v>433250</v>
      </c>
      <c r="K109" s="1">
        <v>400750</v>
      </c>
      <c r="L109" s="1">
        <v>397550</v>
      </c>
      <c r="M109" s="1">
        <v>401850</v>
      </c>
      <c r="N109" s="1">
        <v>394650</v>
      </c>
    </row>
    <row r="110" spans="1:14">
      <c r="A110" t="s">
        <v>99</v>
      </c>
      <c r="B110">
        <v>6701000</v>
      </c>
      <c r="C110" t="s">
        <v>130</v>
      </c>
      <c r="D110" s="1">
        <v>80161</v>
      </c>
      <c r="E110" s="1">
        <v>68135</v>
      </c>
      <c r="F110" s="1">
        <v>135210</v>
      </c>
      <c r="G110" s="1">
        <v>251935</v>
      </c>
      <c r="H110" t="str">
        <f t="shared" si="1"/>
        <v>W</v>
      </c>
      <c r="J110" s="1">
        <v>251935</v>
      </c>
      <c r="K110" s="1">
        <v>251935</v>
      </c>
      <c r="L110" s="1">
        <v>251935</v>
      </c>
      <c r="M110" s="1">
        <v>251935</v>
      </c>
      <c r="N110" s="1">
        <v>251935</v>
      </c>
    </row>
    <row r="111" spans="1:14">
      <c r="A111" t="s">
        <v>99</v>
      </c>
      <c r="B111">
        <v>6710000</v>
      </c>
      <c r="C111" t="s">
        <v>131</v>
      </c>
      <c r="D111" s="1">
        <v>72211</v>
      </c>
      <c r="E111" s="1">
        <v>73790</v>
      </c>
      <c r="F111" s="1">
        <v>70122</v>
      </c>
      <c r="G111" s="1">
        <v>76950</v>
      </c>
      <c r="H111" t="str">
        <f t="shared" si="1"/>
        <v/>
      </c>
      <c r="J111" s="1">
        <v>73550</v>
      </c>
      <c r="K111" s="1">
        <v>73550</v>
      </c>
      <c r="L111" s="1">
        <v>73550</v>
      </c>
      <c r="M111" s="1">
        <v>73550</v>
      </c>
      <c r="N111" s="1">
        <v>72550</v>
      </c>
    </row>
    <row r="112" spans="1:14">
      <c r="A112" t="s">
        <v>99</v>
      </c>
      <c r="B112">
        <v>6720000</v>
      </c>
      <c r="C112" t="s">
        <v>132</v>
      </c>
      <c r="D112" s="1">
        <v>15633</v>
      </c>
      <c r="E112" s="1">
        <v>29055</v>
      </c>
      <c r="F112" s="1">
        <v>16694</v>
      </c>
      <c r="G112" s="1">
        <v>26945</v>
      </c>
      <c r="H112" t="str">
        <f t="shared" si="1"/>
        <v>W</v>
      </c>
      <c r="J112" s="1">
        <v>26945</v>
      </c>
      <c r="K112" s="1">
        <v>26945</v>
      </c>
      <c r="L112" s="1">
        <v>26945</v>
      </c>
      <c r="M112" s="1">
        <v>26945</v>
      </c>
      <c r="N112" s="1">
        <v>26495</v>
      </c>
    </row>
    <row r="113" spans="1:14">
      <c r="A113" t="s">
        <v>99</v>
      </c>
      <c r="B113">
        <v>6730000</v>
      </c>
      <c r="C113" t="s">
        <v>133</v>
      </c>
      <c r="D113" s="1">
        <v>5189</v>
      </c>
      <c r="E113" s="1">
        <v>3845</v>
      </c>
      <c r="F113" s="1">
        <v>5634</v>
      </c>
      <c r="G113" s="1">
        <v>3895</v>
      </c>
      <c r="H113" t="str">
        <f t="shared" si="1"/>
        <v/>
      </c>
      <c r="J113" s="1">
        <v>3895</v>
      </c>
      <c r="K113" s="1">
        <v>3895</v>
      </c>
      <c r="L113" s="1">
        <v>3895</v>
      </c>
      <c r="M113" s="1">
        <v>3895</v>
      </c>
      <c r="N113" s="1">
        <v>3895</v>
      </c>
    </row>
    <row r="114" spans="1:14">
      <c r="A114" t="s">
        <v>99</v>
      </c>
      <c r="B114">
        <v>6750000</v>
      </c>
      <c r="C114" t="s">
        <v>134</v>
      </c>
      <c r="D114" s="1">
        <v>4245</v>
      </c>
      <c r="E114" s="1">
        <v>5500</v>
      </c>
      <c r="F114" s="1">
        <v>4469</v>
      </c>
      <c r="G114" s="1">
        <v>7100</v>
      </c>
      <c r="H114" t="str">
        <f t="shared" si="1"/>
        <v>W</v>
      </c>
      <c r="J114" s="1">
        <v>7100</v>
      </c>
      <c r="K114" s="1">
        <v>7100</v>
      </c>
      <c r="L114" s="1">
        <v>7100</v>
      </c>
      <c r="M114" s="1">
        <v>7100</v>
      </c>
      <c r="N114" s="1">
        <v>7100</v>
      </c>
    </row>
    <row r="115" spans="1:14">
      <c r="A115" t="s">
        <v>99</v>
      </c>
      <c r="B115">
        <v>6750001</v>
      </c>
      <c r="C115" t="s">
        <v>135</v>
      </c>
      <c r="D115">
        <v>626</v>
      </c>
      <c r="E115">
        <v>700</v>
      </c>
      <c r="F115">
        <v>692</v>
      </c>
      <c r="G115">
        <v>700</v>
      </c>
      <c r="H115" t="str">
        <f t="shared" si="1"/>
        <v/>
      </c>
      <c r="J115">
        <v>700</v>
      </c>
      <c r="K115">
        <v>700</v>
      </c>
      <c r="L115">
        <v>700</v>
      </c>
      <c r="M115">
        <v>700</v>
      </c>
      <c r="N115">
        <v>700</v>
      </c>
    </row>
    <row r="116" spans="1:14">
      <c r="A116" t="s">
        <v>99</v>
      </c>
      <c r="B116">
        <v>6771000</v>
      </c>
      <c r="C116" t="s">
        <v>136</v>
      </c>
      <c r="D116" s="1">
        <v>50582</v>
      </c>
      <c r="E116" s="1">
        <v>152000</v>
      </c>
      <c r="F116" s="1">
        <v>37544</v>
      </c>
      <c r="G116" s="1">
        <v>127500</v>
      </c>
      <c r="H116" t="str">
        <f t="shared" si="1"/>
        <v>W</v>
      </c>
      <c r="J116" s="1">
        <v>31400</v>
      </c>
      <c r="K116" s="1">
        <v>25900</v>
      </c>
      <c r="L116" s="1">
        <v>29400</v>
      </c>
      <c r="M116" s="1">
        <v>31900</v>
      </c>
      <c r="N116" s="1">
        <v>41600</v>
      </c>
    </row>
    <row r="117" spans="1:14">
      <c r="A117" t="s">
        <v>99</v>
      </c>
      <c r="B117">
        <v>6772000</v>
      </c>
      <c r="C117" t="s">
        <v>137</v>
      </c>
      <c r="D117" s="1">
        <v>24253</v>
      </c>
      <c r="E117" s="1">
        <v>27550</v>
      </c>
      <c r="F117" s="1">
        <v>22993</v>
      </c>
      <c r="G117" s="1">
        <v>29050</v>
      </c>
      <c r="H117" t="str">
        <f t="shared" si="1"/>
        <v>W</v>
      </c>
      <c r="J117" s="1">
        <v>29050</v>
      </c>
      <c r="K117" s="1">
        <v>29050</v>
      </c>
      <c r="L117" s="1">
        <v>29050</v>
      </c>
      <c r="M117" s="1">
        <v>29050</v>
      </c>
      <c r="N117" s="1">
        <v>29050</v>
      </c>
    </row>
    <row r="118" spans="1:14">
      <c r="A118" t="s">
        <v>99</v>
      </c>
      <c r="B118">
        <v>6773000</v>
      </c>
      <c r="C118" t="s">
        <v>138</v>
      </c>
      <c r="D118" s="1">
        <v>1335</v>
      </c>
      <c r="E118" s="1">
        <v>17900</v>
      </c>
      <c r="G118" s="1">
        <v>17900</v>
      </c>
      <c r="H118" t="str">
        <f t="shared" si="1"/>
        <v/>
      </c>
      <c r="J118">
        <v>500</v>
      </c>
      <c r="K118">
        <v>500</v>
      </c>
      <c r="L118">
        <v>500</v>
      </c>
      <c r="M118">
        <v>500</v>
      </c>
      <c r="N118">
        <v>500</v>
      </c>
    </row>
    <row r="119" spans="1:14">
      <c r="A119" t="s">
        <v>99</v>
      </c>
      <c r="B119">
        <v>6779000</v>
      </c>
      <c r="C119" t="s">
        <v>139</v>
      </c>
      <c r="D119" s="1">
        <v>16216</v>
      </c>
      <c r="E119" s="1">
        <v>28030</v>
      </c>
      <c r="F119" s="1">
        <v>17544</v>
      </c>
      <c r="G119" s="1">
        <v>12600</v>
      </c>
      <c r="H119" t="str">
        <f t="shared" si="1"/>
        <v>W</v>
      </c>
      <c r="J119" s="1">
        <v>10100</v>
      </c>
      <c r="K119" s="1">
        <v>10100</v>
      </c>
      <c r="L119" s="1">
        <v>10100</v>
      </c>
      <c r="M119" s="1">
        <v>10100</v>
      </c>
      <c r="N119" s="1">
        <v>10100</v>
      </c>
    </row>
    <row r="120" spans="1:14">
      <c r="A120" t="s">
        <v>99</v>
      </c>
      <c r="B120">
        <v>6780000</v>
      </c>
      <c r="C120" t="s">
        <v>140</v>
      </c>
      <c r="D120" s="1">
        <v>6159</v>
      </c>
      <c r="E120" s="1">
        <v>7800</v>
      </c>
      <c r="F120" s="1">
        <v>7593</v>
      </c>
      <c r="G120" s="1">
        <v>7000</v>
      </c>
      <c r="H120" t="str">
        <f t="shared" si="1"/>
        <v/>
      </c>
      <c r="J120" s="1">
        <v>7000</v>
      </c>
      <c r="K120" s="1">
        <v>7000</v>
      </c>
      <c r="L120" s="1">
        <v>7000</v>
      </c>
      <c r="M120" s="1">
        <v>7000</v>
      </c>
      <c r="N120" s="1">
        <v>5000</v>
      </c>
    </row>
    <row r="121" spans="1:14">
      <c r="A121" t="s">
        <v>99</v>
      </c>
      <c r="B121">
        <v>6790000</v>
      </c>
      <c r="C121" t="s">
        <v>141</v>
      </c>
      <c r="D121" s="1">
        <v>5955</v>
      </c>
      <c r="E121" s="1">
        <v>6000</v>
      </c>
      <c r="F121" s="1">
        <v>5459</v>
      </c>
      <c r="G121">
        <v>500</v>
      </c>
      <c r="H121" t="str">
        <f t="shared" si="1"/>
        <v/>
      </c>
    </row>
    <row r="122" spans="1:14">
      <c r="A122" t="s">
        <v>99</v>
      </c>
      <c r="B122">
        <v>6810000</v>
      </c>
      <c r="C122" t="s">
        <v>142</v>
      </c>
      <c r="D122" s="1">
        <v>6000</v>
      </c>
      <c r="E122" s="1">
        <v>5880</v>
      </c>
      <c r="F122" s="1">
        <v>6105</v>
      </c>
      <c r="G122" s="1">
        <v>6260</v>
      </c>
      <c r="H122" t="str">
        <f t="shared" si="1"/>
        <v/>
      </c>
      <c r="J122" s="1">
        <v>6485</v>
      </c>
      <c r="K122" s="1">
        <v>6260</v>
      </c>
      <c r="L122" s="1">
        <v>6320</v>
      </c>
      <c r="M122" s="1">
        <v>6320</v>
      </c>
      <c r="N122" s="1">
        <v>6200</v>
      </c>
    </row>
    <row r="123" spans="1:14">
      <c r="A123" t="s">
        <v>99</v>
      </c>
      <c r="B123">
        <v>6820000</v>
      </c>
      <c r="C123" t="s">
        <v>143</v>
      </c>
      <c r="D123" s="1">
        <v>8823</v>
      </c>
      <c r="E123" s="1">
        <v>10550</v>
      </c>
      <c r="F123" s="1">
        <v>7299</v>
      </c>
      <c r="G123" s="1">
        <v>10850</v>
      </c>
      <c r="H123" t="str">
        <f t="shared" si="1"/>
        <v>W</v>
      </c>
      <c r="J123" s="1">
        <v>10850</v>
      </c>
      <c r="K123" s="1">
        <v>10850</v>
      </c>
      <c r="L123" s="1">
        <v>12350</v>
      </c>
      <c r="M123" s="1">
        <v>12350</v>
      </c>
      <c r="N123" s="1">
        <v>9350</v>
      </c>
    </row>
    <row r="124" spans="1:14">
      <c r="A124" t="s">
        <v>99</v>
      </c>
      <c r="B124">
        <v>6831000</v>
      </c>
      <c r="C124" t="s">
        <v>144</v>
      </c>
      <c r="D124" s="1">
        <v>11670</v>
      </c>
      <c r="E124" s="1">
        <v>14000</v>
      </c>
      <c r="F124" s="1">
        <v>10675</v>
      </c>
      <c r="G124" s="1">
        <v>13120</v>
      </c>
      <c r="H124" t="str">
        <f t="shared" si="1"/>
        <v>W</v>
      </c>
      <c r="J124" s="1">
        <v>13120</v>
      </c>
      <c r="K124" s="1">
        <v>13120</v>
      </c>
      <c r="L124" s="1">
        <v>13120</v>
      </c>
      <c r="M124" s="1">
        <v>13120</v>
      </c>
      <c r="N124" s="1">
        <v>10870</v>
      </c>
    </row>
    <row r="125" spans="1:14">
      <c r="A125" t="s">
        <v>99</v>
      </c>
      <c r="B125">
        <v>6832000</v>
      </c>
      <c r="C125" t="s">
        <v>145</v>
      </c>
      <c r="D125" s="1">
        <v>12821</v>
      </c>
      <c r="E125" s="1">
        <v>14680</v>
      </c>
      <c r="F125" s="1">
        <v>12742</v>
      </c>
      <c r="G125" s="1">
        <v>14230</v>
      </c>
      <c r="H125" t="str">
        <f t="shared" si="1"/>
        <v>W</v>
      </c>
      <c r="J125" s="1">
        <v>14230</v>
      </c>
      <c r="K125" s="1">
        <v>14230</v>
      </c>
      <c r="L125" s="1">
        <v>14230</v>
      </c>
      <c r="M125" s="1">
        <v>14230</v>
      </c>
      <c r="N125" s="1">
        <v>14230</v>
      </c>
    </row>
    <row r="126" spans="1:14">
      <c r="A126" t="s">
        <v>99</v>
      </c>
      <c r="B126">
        <v>6850000</v>
      </c>
      <c r="C126" t="s">
        <v>146</v>
      </c>
      <c r="D126" s="1">
        <v>2418</v>
      </c>
      <c r="E126" s="1">
        <v>4350</v>
      </c>
      <c r="F126" s="1">
        <v>1856</v>
      </c>
      <c r="G126" s="1">
        <v>3450</v>
      </c>
      <c r="H126" t="str">
        <f t="shared" si="1"/>
        <v/>
      </c>
      <c r="J126" s="1">
        <v>3450</v>
      </c>
      <c r="K126" s="1">
        <v>3450</v>
      </c>
      <c r="L126" s="1">
        <v>3450</v>
      </c>
      <c r="M126" s="1">
        <v>3450</v>
      </c>
      <c r="N126" s="1">
        <v>3450</v>
      </c>
    </row>
    <row r="127" spans="1:14">
      <c r="A127" t="s">
        <v>99</v>
      </c>
      <c r="B127">
        <v>6860100</v>
      </c>
      <c r="C127" t="s">
        <v>147</v>
      </c>
      <c r="D127">
        <v>343</v>
      </c>
      <c r="E127">
        <v>750</v>
      </c>
      <c r="F127">
        <v>358</v>
      </c>
      <c r="G127">
        <v>750</v>
      </c>
      <c r="H127" t="str">
        <f t="shared" si="1"/>
        <v/>
      </c>
      <c r="J127">
        <v>750</v>
      </c>
      <c r="K127">
        <v>750</v>
      </c>
      <c r="L127">
        <v>750</v>
      </c>
      <c r="M127">
        <v>750</v>
      </c>
      <c r="N127">
        <v>750</v>
      </c>
    </row>
    <row r="128" spans="1:14">
      <c r="A128" t="s">
        <v>99</v>
      </c>
      <c r="B128">
        <v>6861000</v>
      </c>
      <c r="C128" t="s">
        <v>148</v>
      </c>
      <c r="D128" s="1">
        <v>13236</v>
      </c>
      <c r="E128" s="1">
        <v>13600</v>
      </c>
      <c r="F128" s="1">
        <v>11858</v>
      </c>
      <c r="G128" s="1">
        <v>14100</v>
      </c>
      <c r="H128" t="str">
        <f t="shared" si="1"/>
        <v>W</v>
      </c>
      <c r="J128" s="1">
        <v>13250</v>
      </c>
      <c r="K128" s="1">
        <v>13100</v>
      </c>
      <c r="L128" s="1">
        <v>13100</v>
      </c>
      <c r="M128" s="1">
        <v>13100</v>
      </c>
      <c r="N128" s="1">
        <v>13100</v>
      </c>
    </row>
    <row r="129" spans="1:14">
      <c r="A129" t="s">
        <v>99</v>
      </c>
      <c r="B129">
        <v>6862000</v>
      </c>
      <c r="C129" t="s">
        <v>149</v>
      </c>
      <c r="D129" s="1">
        <v>3775</v>
      </c>
      <c r="E129" s="1">
        <v>1670</v>
      </c>
      <c r="F129" s="1">
        <v>1668</v>
      </c>
      <c r="G129" s="1">
        <v>1670</v>
      </c>
      <c r="H129" t="str">
        <f t="shared" si="1"/>
        <v/>
      </c>
      <c r="J129" s="1">
        <v>4170</v>
      </c>
      <c r="K129" s="1">
        <v>1670</v>
      </c>
      <c r="L129" s="1">
        <v>1670</v>
      </c>
      <c r="M129" s="1">
        <v>1670</v>
      </c>
      <c r="N129" s="1">
        <v>1670</v>
      </c>
    </row>
    <row r="130" spans="1:14">
      <c r="A130" t="s">
        <v>99</v>
      </c>
      <c r="B130">
        <v>6869000</v>
      </c>
      <c r="C130" t="s">
        <v>150</v>
      </c>
      <c r="D130" s="1">
        <v>29629</v>
      </c>
      <c r="E130" s="1">
        <v>11400</v>
      </c>
      <c r="F130" s="1">
        <v>10223</v>
      </c>
      <c r="G130" s="1">
        <v>12100</v>
      </c>
      <c r="H130" t="str">
        <f t="shared" ref="H130:H193" si="2">IF(ABS(G130)&gt;5000,
      IF(ABS(F130)&lt;&gt;0,
          IF(ABS((F130-G130)/G130*100)&gt;10,"W",""),""),"")</f>
        <v>W</v>
      </c>
      <c r="J130" s="1">
        <v>11100</v>
      </c>
      <c r="K130" s="1">
        <v>11100</v>
      </c>
      <c r="L130" s="1">
        <v>11100</v>
      </c>
      <c r="M130" s="1">
        <v>11100</v>
      </c>
      <c r="N130" s="1">
        <v>11100</v>
      </c>
    </row>
    <row r="131" spans="1:14">
      <c r="A131" t="s">
        <v>99</v>
      </c>
      <c r="B131">
        <v>6871000</v>
      </c>
      <c r="C131" t="s">
        <v>151</v>
      </c>
      <c r="D131">
        <v>13</v>
      </c>
      <c r="F131">
        <v>22</v>
      </c>
      <c r="H131" t="str">
        <f t="shared" si="2"/>
        <v/>
      </c>
    </row>
    <row r="132" spans="1:14">
      <c r="A132" t="s">
        <v>99</v>
      </c>
      <c r="B132">
        <v>6880000</v>
      </c>
      <c r="C132" t="s">
        <v>152</v>
      </c>
      <c r="D132" s="1">
        <v>30399</v>
      </c>
      <c r="E132" s="1">
        <v>59720</v>
      </c>
      <c r="F132" s="1">
        <v>24131</v>
      </c>
      <c r="G132" s="1">
        <v>75210</v>
      </c>
      <c r="H132" t="str">
        <f t="shared" si="2"/>
        <v>W</v>
      </c>
      <c r="J132" s="1">
        <v>48260</v>
      </c>
      <c r="K132" s="1">
        <v>41860</v>
      </c>
      <c r="L132" s="1">
        <v>44360</v>
      </c>
      <c r="M132" s="1">
        <v>41860</v>
      </c>
      <c r="N132" s="1">
        <v>44100</v>
      </c>
    </row>
    <row r="133" spans="1:14">
      <c r="A133" t="s">
        <v>99</v>
      </c>
      <c r="B133">
        <v>6900100</v>
      </c>
      <c r="C133" t="s">
        <v>153</v>
      </c>
      <c r="D133" s="1">
        <v>18516</v>
      </c>
      <c r="E133" s="1">
        <v>19940</v>
      </c>
      <c r="F133" s="1">
        <v>20991</v>
      </c>
      <c r="G133" s="1">
        <v>21305</v>
      </c>
      <c r="H133" t="str">
        <f t="shared" si="2"/>
        <v/>
      </c>
      <c r="J133" s="1">
        <v>21305</v>
      </c>
      <c r="K133" s="1">
        <v>21305</v>
      </c>
      <c r="L133" s="1">
        <v>21305</v>
      </c>
      <c r="M133" s="1">
        <v>21305</v>
      </c>
      <c r="N133" s="1">
        <v>18965</v>
      </c>
    </row>
    <row r="134" spans="1:14">
      <c r="A134" t="s">
        <v>99</v>
      </c>
      <c r="B134">
        <v>6901000</v>
      </c>
      <c r="C134" t="s">
        <v>154</v>
      </c>
      <c r="D134" s="1">
        <v>12883</v>
      </c>
      <c r="E134" s="1">
        <v>14130</v>
      </c>
      <c r="F134" s="1">
        <v>13229</v>
      </c>
      <c r="G134" s="1">
        <v>13300</v>
      </c>
      <c r="H134" t="str">
        <f t="shared" si="2"/>
        <v/>
      </c>
      <c r="J134" s="1">
        <v>13300</v>
      </c>
      <c r="K134" s="1">
        <v>13300</v>
      </c>
      <c r="L134" s="1">
        <v>13300</v>
      </c>
      <c r="M134" s="1">
        <v>13300</v>
      </c>
      <c r="N134" s="1">
        <v>13300</v>
      </c>
    </row>
    <row r="135" spans="1:14">
      <c r="A135" t="s">
        <v>99</v>
      </c>
      <c r="B135">
        <v>6909000</v>
      </c>
      <c r="C135" t="s">
        <v>155</v>
      </c>
      <c r="D135" s="1">
        <v>21557</v>
      </c>
      <c r="E135" s="1">
        <v>21670</v>
      </c>
      <c r="F135" s="1">
        <v>21846</v>
      </c>
      <c r="G135" s="1">
        <v>22735</v>
      </c>
      <c r="H135" t="str">
        <f t="shared" si="2"/>
        <v/>
      </c>
      <c r="J135" s="1">
        <v>22535</v>
      </c>
      <c r="K135" s="1">
        <v>22535</v>
      </c>
      <c r="L135" s="1">
        <v>22535</v>
      </c>
      <c r="M135" s="1">
        <v>22535</v>
      </c>
      <c r="N135" s="1">
        <v>22535</v>
      </c>
    </row>
    <row r="136" spans="1:14">
      <c r="A136" t="s">
        <v>99</v>
      </c>
      <c r="B136">
        <v>6910000</v>
      </c>
      <c r="C136" t="s">
        <v>156</v>
      </c>
      <c r="D136" s="1">
        <v>35712</v>
      </c>
      <c r="E136" s="1">
        <v>39186</v>
      </c>
      <c r="F136" s="1">
        <v>37988</v>
      </c>
      <c r="G136" s="1">
        <v>47831</v>
      </c>
      <c r="H136" t="str">
        <f t="shared" si="2"/>
        <v>W</v>
      </c>
      <c r="J136" s="1">
        <v>37331</v>
      </c>
      <c r="K136" s="1">
        <v>37331</v>
      </c>
      <c r="L136" s="1">
        <v>37331</v>
      </c>
      <c r="M136" s="1">
        <v>37331</v>
      </c>
      <c r="N136" s="1">
        <v>37331</v>
      </c>
    </row>
    <row r="137" spans="1:14">
      <c r="A137" t="s">
        <v>99</v>
      </c>
      <c r="B137">
        <v>6970000</v>
      </c>
      <c r="C137" t="s">
        <v>157</v>
      </c>
      <c r="E137" s="1">
        <v>99617</v>
      </c>
      <c r="H137" t="str">
        <f t="shared" si="2"/>
        <v/>
      </c>
    </row>
    <row r="138" spans="1:14">
      <c r="A138" t="s">
        <v>99</v>
      </c>
      <c r="B138">
        <v>6991000</v>
      </c>
      <c r="C138" t="s">
        <v>158</v>
      </c>
      <c r="D138">
        <v>11</v>
      </c>
      <c r="F138">
        <v>10</v>
      </c>
      <c r="H138" t="str">
        <f t="shared" si="2"/>
        <v/>
      </c>
    </row>
    <row r="139" spans="1:14">
      <c r="A139" t="s">
        <v>99</v>
      </c>
      <c r="B139">
        <v>6993000</v>
      </c>
      <c r="C139" t="s">
        <v>159</v>
      </c>
      <c r="D139" s="1">
        <v>3133</v>
      </c>
      <c r="E139" s="1">
        <v>4250</v>
      </c>
      <c r="F139" s="1">
        <v>10286</v>
      </c>
      <c r="G139" s="1">
        <v>7850</v>
      </c>
      <c r="H139" t="str">
        <f t="shared" si="2"/>
        <v>W</v>
      </c>
      <c r="J139" s="1">
        <v>7850</v>
      </c>
      <c r="K139" s="1">
        <v>7850</v>
      </c>
      <c r="L139" s="1">
        <v>7850</v>
      </c>
      <c r="M139" s="1">
        <v>7850</v>
      </c>
      <c r="N139" s="1">
        <v>7850</v>
      </c>
    </row>
    <row r="140" spans="1:14">
      <c r="A140" t="s">
        <v>160</v>
      </c>
      <c r="B140">
        <v>6611000</v>
      </c>
      <c r="C140" t="s">
        <v>161</v>
      </c>
      <c r="D140" s="1">
        <v>6014</v>
      </c>
      <c r="E140" s="1">
        <v>4714</v>
      </c>
      <c r="F140" s="1">
        <v>5636</v>
      </c>
      <c r="G140" s="1">
        <v>13238</v>
      </c>
      <c r="H140" t="str">
        <f t="shared" si="2"/>
        <v>W</v>
      </c>
      <c r="J140" s="1">
        <v>14173</v>
      </c>
      <c r="K140" s="1">
        <v>13582</v>
      </c>
      <c r="L140" s="1">
        <v>13057</v>
      </c>
      <c r="M140" s="1">
        <v>10204</v>
      </c>
      <c r="N140" s="1">
        <v>2416</v>
      </c>
    </row>
    <row r="141" spans="1:14">
      <c r="A141" t="s">
        <v>160</v>
      </c>
      <c r="B141">
        <v>6615000</v>
      </c>
      <c r="C141" t="s">
        <v>162</v>
      </c>
      <c r="D141" s="1">
        <v>8614</v>
      </c>
      <c r="E141" s="1">
        <v>8613</v>
      </c>
      <c r="F141" s="1">
        <v>8613</v>
      </c>
      <c r="G141" s="1">
        <v>8614</v>
      </c>
      <c r="H141" t="str">
        <f t="shared" si="2"/>
        <v/>
      </c>
      <c r="J141" s="1">
        <v>8614</v>
      </c>
      <c r="K141" s="1">
        <v>7432</v>
      </c>
      <c r="L141" s="1">
        <v>6912</v>
      </c>
      <c r="M141" s="1">
        <v>6912</v>
      </c>
      <c r="N141" s="1">
        <v>6912</v>
      </c>
    </row>
    <row r="142" spans="1:14">
      <c r="A142" t="s">
        <v>160</v>
      </c>
      <c r="B142">
        <v>6620000</v>
      </c>
      <c r="C142" t="s">
        <v>163</v>
      </c>
      <c r="D142" s="1">
        <v>693884</v>
      </c>
      <c r="E142" s="1">
        <v>743614</v>
      </c>
      <c r="F142" s="1">
        <v>713353</v>
      </c>
      <c r="G142" s="1">
        <v>720794</v>
      </c>
      <c r="H142" t="str">
        <f t="shared" si="2"/>
        <v/>
      </c>
      <c r="J142" s="1">
        <v>733129</v>
      </c>
      <c r="K142" s="1">
        <v>782522</v>
      </c>
      <c r="L142" s="1">
        <v>795976</v>
      </c>
      <c r="M142" s="1">
        <v>814496</v>
      </c>
      <c r="N142" s="1">
        <v>916849</v>
      </c>
    </row>
    <row r="143" spans="1:14">
      <c r="A143" t="s">
        <v>160</v>
      </c>
      <c r="B143">
        <v>6630000</v>
      </c>
      <c r="C143" t="s">
        <v>164</v>
      </c>
      <c r="D143" s="1">
        <v>25945</v>
      </c>
      <c r="E143" s="1">
        <v>23038</v>
      </c>
      <c r="F143" s="1">
        <v>26065</v>
      </c>
      <c r="G143" s="1">
        <v>26168</v>
      </c>
      <c r="H143" t="str">
        <f t="shared" si="2"/>
        <v/>
      </c>
      <c r="J143" s="1">
        <v>25434</v>
      </c>
      <c r="K143" s="1">
        <v>31410</v>
      </c>
      <c r="L143" s="1">
        <v>31333</v>
      </c>
      <c r="M143" s="1">
        <v>29780</v>
      </c>
      <c r="N143" s="1">
        <v>28344</v>
      </c>
    </row>
    <row r="144" spans="1:14">
      <c r="A144" t="s">
        <v>160</v>
      </c>
      <c r="B144">
        <v>6642000</v>
      </c>
      <c r="C144" t="s">
        <v>165</v>
      </c>
      <c r="D144" s="1">
        <v>17723</v>
      </c>
      <c r="E144" s="1">
        <v>27568</v>
      </c>
      <c r="F144" s="1">
        <v>21445</v>
      </c>
      <c r="G144" s="1">
        <v>22930</v>
      </c>
      <c r="H144" t="str">
        <f t="shared" si="2"/>
        <v/>
      </c>
      <c r="J144" s="1">
        <v>34324</v>
      </c>
      <c r="K144" s="1">
        <v>32288</v>
      </c>
      <c r="L144" s="1">
        <v>30506</v>
      </c>
      <c r="M144" s="1">
        <v>28845</v>
      </c>
      <c r="N144" s="1">
        <v>27393</v>
      </c>
    </row>
    <row r="145" spans="1:14">
      <c r="A145" t="s">
        <v>160</v>
      </c>
      <c r="B145">
        <v>6643000</v>
      </c>
      <c r="C145" t="s">
        <v>166</v>
      </c>
      <c r="D145" s="1">
        <v>35939</v>
      </c>
      <c r="E145" s="1">
        <v>35976</v>
      </c>
      <c r="F145" s="1">
        <v>35790</v>
      </c>
      <c r="G145" s="1">
        <v>53126</v>
      </c>
      <c r="H145" t="str">
        <f t="shared" si="2"/>
        <v>W</v>
      </c>
      <c r="J145" s="1">
        <v>104138</v>
      </c>
      <c r="K145" s="1">
        <v>128718</v>
      </c>
      <c r="L145" s="1">
        <v>136718</v>
      </c>
      <c r="M145" s="1">
        <v>135269</v>
      </c>
      <c r="N145" s="1">
        <v>139610</v>
      </c>
    </row>
    <row r="146" spans="1:14">
      <c r="A146" t="s">
        <v>160</v>
      </c>
      <c r="B146">
        <v>6645000</v>
      </c>
      <c r="C146" t="s">
        <v>167</v>
      </c>
      <c r="D146" s="1">
        <v>35103</v>
      </c>
      <c r="E146" s="1">
        <v>25189</v>
      </c>
      <c r="F146" s="1">
        <v>22109</v>
      </c>
      <c r="G146" s="1">
        <v>25317</v>
      </c>
      <c r="H146" t="str">
        <f t="shared" si="2"/>
        <v>W</v>
      </c>
      <c r="J146" s="1">
        <v>13723</v>
      </c>
      <c r="K146" s="1">
        <v>12805</v>
      </c>
      <c r="L146" s="1">
        <v>11691</v>
      </c>
      <c r="M146" s="1">
        <v>10668</v>
      </c>
      <c r="N146" s="1">
        <v>9069</v>
      </c>
    </row>
    <row r="147" spans="1:14">
      <c r="A147" t="s">
        <v>160</v>
      </c>
      <c r="B147">
        <v>6650000</v>
      </c>
      <c r="C147" t="s">
        <v>168</v>
      </c>
      <c r="D147" s="1">
        <v>28939</v>
      </c>
      <c r="E147" s="1">
        <v>33597</v>
      </c>
      <c r="F147" s="1">
        <v>37982</v>
      </c>
      <c r="G147" s="1">
        <v>48513</v>
      </c>
      <c r="H147" t="str">
        <f t="shared" si="2"/>
        <v>W</v>
      </c>
      <c r="J147" s="1">
        <v>62559</v>
      </c>
      <c r="K147" s="1">
        <v>46726</v>
      </c>
      <c r="L147" s="1">
        <v>44604</v>
      </c>
      <c r="M147" s="1">
        <v>30613</v>
      </c>
      <c r="N147" s="1">
        <v>18130</v>
      </c>
    </row>
    <row r="148" spans="1:14">
      <c r="A148" t="s">
        <v>160</v>
      </c>
      <c r="B148">
        <v>6671000</v>
      </c>
      <c r="C148" t="s">
        <v>169</v>
      </c>
      <c r="D148" s="1">
        <v>1533</v>
      </c>
      <c r="E148" s="1">
        <v>4050</v>
      </c>
      <c r="F148" s="1">
        <v>17959</v>
      </c>
      <c r="H148" t="str">
        <f t="shared" si="2"/>
        <v/>
      </c>
    </row>
    <row r="149" spans="1:14">
      <c r="A149" t="s">
        <v>170</v>
      </c>
      <c r="B149">
        <v>7122000</v>
      </c>
      <c r="C149" t="s">
        <v>171</v>
      </c>
      <c r="D149" s="1">
        <v>5087</v>
      </c>
      <c r="E149" s="1">
        <v>5300</v>
      </c>
      <c r="F149" s="1">
        <v>5431</v>
      </c>
      <c r="G149" s="1">
        <v>5500</v>
      </c>
      <c r="H149" t="str">
        <f t="shared" si="2"/>
        <v/>
      </c>
      <c r="J149" s="1">
        <v>5500</v>
      </c>
      <c r="K149" s="1">
        <v>5500</v>
      </c>
      <c r="L149" s="1">
        <v>5500</v>
      </c>
      <c r="M149" s="1">
        <v>5500</v>
      </c>
      <c r="N149" s="1">
        <v>5500</v>
      </c>
    </row>
    <row r="150" spans="1:14">
      <c r="A150" t="s">
        <v>170</v>
      </c>
      <c r="B150">
        <v>7123000</v>
      </c>
      <c r="C150" t="s">
        <v>172</v>
      </c>
      <c r="D150">
        <v>758</v>
      </c>
      <c r="E150">
        <v>760</v>
      </c>
      <c r="F150">
        <v>883</v>
      </c>
      <c r="G150">
        <v>890</v>
      </c>
      <c r="H150" t="str">
        <f t="shared" si="2"/>
        <v/>
      </c>
      <c r="J150">
        <v>890</v>
      </c>
      <c r="K150">
        <v>890</v>
      </c>
      <c r="L150">
        <v>890</v>
      </c>
      <c r="M150">
        <v>890</v>
      </c>
      <c r="N150">
        <v>890</v>
      </c>
    </row>
    <row r="151" spans="1:14">
      <c r="A151" t="s">
        <v>170</v>
      </c>
      <c r="B151">
        <v>7125000</v>
      </c>
      <c r="C151" t="s">
        <v>173</v>
      </c>
      <c r="D151" s="1">
        <v>481413</v>
      </c>
      <c r="E151" s="1">
        <v>481500</v>
      </c>
      <c r="F151" s="1">
        <v>423462</v>
      </c>
      <c r="G151" s="1">
        <v>481500</v>
      </c>
      <c r="H151" t="str">
        <f t="shared" si="2"/>
        <v>W</v>
      </c>
      <c r="J151" s="1">
        <v>481500</v>
      </c>
      <c r="K151" s="1">
        <v>481500</v>
      </c>
      <c r="L151" s="1">
        <v>481500</v>
      </c>
      <c r="M151" s="1">
        <v>481500</v>
      </c>
      <c r="N151" s="1">
        <v>481500</v>
      </c>
    </row>
    <row r="152" spans="1:14">
      <c r="A152" t="s">
        <v>170</v>
      </c>
      <c r="B152">
        <v>7128000</v>
      </c>
      <c r="C152" t="s">
        <v>174</v>
      </c>
      <c r="D152" s="1">
        <v>2312</v>
      </c>
      <c r="E152" s="1">
        <v>134450</v>
      </c>
      <c r="F152" s="1">
        <v>134569</v>
      </c>
      <c r="G152" s="1">
        <v>144700</v>
      </c>
      <c r="H152" t="str">
        <f t="shared" si="2"/>
        <v/>
      </c>
      <c r="J152" s="1">
        <v>150700</v>
      </c>
      <c r="K152" s="1">
        <v>158700</v>
      </c>
      <c r="L152" s="1">
        <v>165700</v>
      </c>
      <c r="M152" s="1">
        <v>173700</v>
      </c>
      <c r="N152" s="1">
        <v>182700</v>
      </c>
    </row>
    <row r="153" spans="1:14">
      <c r="A153" t="s">
        <v>170</v>
      </c>
      <c r="B153">
        <v>7170100</v>
      </c>
      <c r="C153" t="s">
        <v>175</v>
      </c>
      <c r="D153" s="1">
        <v>1217</v>
      </c>
      <c r="E153" s="1">
        <v>1250</v>
      </c>
      <c r="F153" s="1">
        <v>1046</v>
      </c>
      <c r="G153" s="1">
        <v>1250</v>
      </c>
      <c r="H153" t="str">
        <f t="shared" si="2"/>
        <v/>
      </c>
      <c r="J153" s="1">
        <v>1250</v>
      </c>
      <c r="K153" s="1">
        <v>1250</v>
      </c>
      <c r="L153" s="1">
        <v>1250</v>
      </c>
      <c r="M153" s="1">
        <v>1250</v>
      </c>
      <c r="N153" s="1">
        <v>1250</v>
      </c>
    </row>
    <row r="154" spans="1:14">
      <c r="A154" t="s">
        <v>170</v>
      </c>
      <c r="B154">
        <v>7171000</v>
      </c>
      <c r="C154" t="s">
        <v>176</v>
      </c>
      <c r="D154">
        <v>483</v>
      </c>
      <c r="E154">
        <v>400</v>
      </c>
      <c r="F154">
        <v>473</v>
      </c>
      <c r="G154">
        <v>500</v>
      </c>
      <c r="H154" t="str">
        <f t="shared" si="2"/>
        <v/>
      </c>
      <c r="J154">
        <v>500</v>
      </c>
      <c r="K154">
        <v>500</v>
      </c>
      <c r="L154">
        <v>500</v>
      </c>
      <c r="M154">
        <v>500</v>
      </c>
      <c r="N154">
        <v>500</v>
      </c>
    </row>
    <row r="155" spans="1:14">
      <c r="A155" t="s">
        <v>170</v>
      </c>
      <c r="B155">
        <v>7172000</v>
      </c>
      <c r="C155" t="s">
        <v>177</v>
      </c>
      <c r="D155" s="1">
        <v>24384</v>
      </c>
      <c r="E155" s="1">
        <v>27262</v>
      </c>
      <c r="F155" s="1">
        <v>27583</v>
      </c>
      <c r="G155" s="1">
        <v>29600</v>
      </c>
      <c r="H155" t="str">
        <f t="shared" si="2"/>
        <v/>
      </c>
      <c r="J155" s="1">
        <v>29600</v>
      </c>
      <c r="K155" s="1">
        <v>29600</v>
      </c>
      <c r="L155" s="1">
        <v>29600</v>
      </c>
      <c r="M155" s="1">
        <v>29600</v>
      </c>
      <c r="N155" s="1">
        <v>29600</v>
      </c>
    </row>
    <row r="156" spans="1:14">
      <c r="A156" t="s">
        <v>170</v>
      </c>
      <c r="B156">
        <v>7173000</v>
      </c>
      <c r="C156" t="s">
        <v>178</v>
      </c>
      <c r="D156" s="1">
        <v>283142</v>
      </c>
      <c r="E156" s="1">
        <v>283000</v>
      </c>
      <c r="F156" s="1">
        <v>282189</v>
      </c>
      <c r="G156" s="1">
        <v>283000</v>
      </c>
      <c r="H156" t="str">
        <f t="shared" si="2"/>
        <v/>
      </c>
      <c r="J156" s="1">
        <v>283000</v>
      </c>
      <c r="K156" s="1">
        <v>283000</v>
      </c>
      <c r="L156" s="1">
        <v>283000</v>
      </c>
      <c r="M156" s="1">
        <v>283000</v>
      </c>
      <c r="N156" s="1">
        <v>283000</v>
      </c>
    </row>
    <row r="157" spans="1:14">
      <c r="A157" t="s">
        <v>170</v>
      </c>
      <c r="B157">
        <v>7177000</v>
      </c>
      <c r="C157" t="s">
        <v>179</v>
      </c>
      <c r="D157" s="1">
        <v>26041</v>
      </c>
      <c r="E157" s="1">
        <v>89950</v>
      </c>
      <c r="F157" s="1">
        <v>26000</v>
      </c>
      <c r="G157" s="1">
        <v>62500</v>
      </c>
      <c r="H157" t="str">
        <f t="shared" si="2"/>
        <v>W</v>
      </c>
      <c r="J157" s="1">
        <v>165500</v>
      </c>
      <c r="K157" s="1">
        <v>165500</v>
      </c>
      <c r="L157" s="1">
        <v>165500</v>
      </c>
      <c r="M157" s="1">
        <v>165500</v>
      </c>
      <c r="N157" s="1">
        <v>165500</v>
      </c>
    </row>
    <row r="158" spans="1:14">
      <c r="A158" t="s">
        <v>170</v>
      </c>
      <c r="B158">
        <v>7178000</v>
      </c>
      <c r="C158" t="s">
        <v>180</v>
      </c>
      <c r="D158" s="1">
        <v>17186</v>
      </c>
      <c r="E158" s="1">
        <v>41665</v>
      </c>
      <c r="F158" s="1">
        <v>28400</v>
      </c>
      <c r="G158" s="1">
        <v>30030</v>
      </c>
      <c r="H158" t="str">
        <f t="shared" si="2"/>
        <v/>
      </c>
      <c r="J158" s="1">
        <v>28230</v>
      </c>
      <c r="K158" s="1">
        <v>28230</v>
      </c>
      <c r="L158" s="1">
        <v>28230</v>
      </c>
      <c r="M158" s="1">
        <v>28230</v>
      </c>
      <c r="N158" s="1">
        <v>28230</v>
      </c>
    </row>
    <row r="159" spans="1:14">
      <c r="A159" t="s">
        <v>181</v>
      </c>
      <c r="B159">
        <v>7353117</v>
      </c>
      <c r="C159" t="s">
        <v>182</v>
      </c>
      <c r="D159" s="1">
        <v>185510</v>
      </c>
      <c r="E159" s="1">
        <v>97050</v>
      </c>
      <c r="F159" s="1">
        <v>130309</v>
      </c>
      <c r="G159" s="1">
        <v>130500</v>
      </c>
      <c r="H159" t="str">
        <f t="shared" si="2"/>
        <v/>
      </c>
      <c r="J159" s="1">
        <v>111550</v>
      </c>
      <c r="K159" s="1">
        <v>111550</v>
      </c>
      <c r="L159" s="1">
        <v>111550</v>
      </c>
      <c r="M159" s="1">
        <v>111550</v>
      </c>
      <c r="N159" s="1">
        <v>111550</v>
      </c>
    </row>
    <row r="160" spans="1:14">
      <c r="A160" t="s">
        <v>181</v>
      </c>
      <c r="B160">
        <v>7354100</v>
      </c>
      <c r="C160" t="s">
        <v>183</v>
      </c>
      <c r="D160" s="1">
        <v>1668408</v>
      </c>
      <c r="E160" s="1">
        <v>1765000</v>
      </c>
      <c r="F160" s="1">
        <v>1763508</v>
      </c>
      <c r="G160" s="1">
        <v>1922500</v>
      </c>
      <c r="H160" t="str">
        <f t="shared" si="2"/>
        <v/>
      </c>
      <c r="J160" s="1">
        <v>2021000</v>
      </c>
      <c r="K160" s="1">
        <v>2062000</v>
      </c>
      <c r="L160" s="1">
        <v>2117000</v>
      </c>
      <c r="M160" s="1">
        <v>2117000</v>
      </c>
      <c r="N160" s="1">
        <v>2117000</v>
      </c>
    </row>
    <row r="161" spans="1:14">
      <c r="A161" t="s">
        <v>181</v>
      </c>
      <c r="B161">
        <v>7354101</v>
      </c>
      <c r="C161" t="s">
        <v>184</v>
      </c>
      <c r="D161" s="1">
        <v>270500</v>
      </c>
      <c r="H161" t="str">
        <f t="shared" si="2"/>
        <v/>
      </c>
    </row>
    <row r="162" spans="1:14">
      <c r="A162" t="s">
        <v>181</v>
      </c>
      <c r="B162">
        <v>7354200</v>
      </c>
      <c r="C162" t="s">
        <v>185</v>
      </c>
      <c r="D162" s="1">
        <v>1087776</v>
      </c>
      <c r="E162" s="1">
        <v>1150000</v>
      </c>
      <c r="F162" s="1">
        <v>1205676</v>
      </c>
      <c r="G162" s="1">
        <v>1312300</v>
      </c>
      <c r="H162" t="str">
        <f t="shared" si="2"/>
        <v/>
      </c>
      <c r="J162" s="1">
        <v>1379800</v>
      </c>
      <c r="K162" s="1">
        <v>1407800</v>
      </c>
      <c r="L162" s="1">
        <v>1445400</v>
      </c>
      <c r="M162" s="1">
        <v>1445400</v>
      </c>
      <c r="N162" s="1">
        <v>1445400</v>
      </c>
    </row>
    <row r="163" spans="1:14">
      <c r="A163" t="s">
        <v>181</v>
      </c>
      <c r="B163">
        <v>7354201</v>
      </c>
      <c r="C163" t="s">
        <v>186</v>
      </c>
      <c r="D163" s="1">
        <v>176400</v>
      </c>
      <c r="H163" t="str">
        <f t="shared" si="2"/>
        <v/>
      </c>
    </row>
    <row r="164" spans="1:14">
      <c r="A164" t="s">
        <v>181</v>
      </c>
      <c r="B164">
        <v>7360100</v>
      </c>
      <c r="C164" t="s">
        <v>187</v>
      </c>
      <c r="E164">
        <v>150</v>
      </c>
      <c r="F164">
        <v>89</v>
      </c>
      <c r="G164">
        <v>150</v>
      </c>
      <c r="H164" t="str">
        <f t="shared" si="2"/>
        <v/>
      </c>
      <c r="J164">
        <v>150</v>
      </c>
      <c r="K164">
        <v>150</v>
      </c>
      <c r="L164">
        <v>150</v>
      </c>
      <c r="M164">
        <v>150</v>
      </c>
      <c r="N164">
        <v>150</v>
      </c>
    </row>
    <row r="165" spans="1:14">
      <c r="A165" t="s">
        <v>181</v>
      </c>
      <c r="B165">
        <v>7363100</v>
      </c>
      <c r="C165" t="s">
        <v>188</v>
      </c>
      <c r="D165" s="1">
        <v>8858</v>
      </c>
      <c r="E165" s="1">
        <v>8700</v>
      </c>
      <c r="F165" s="1">
        <v>3221</v>
      </c>
      <c r="G165" s="1">
        <v>3250</v>
      </c>
      <c r="H165" t="str">
        <f t="shared" si="2"/>
        <v/>
      </c>
    </row>
    <row r="166" spans="1:14">
      <c r="A166" t="s">
        <v>181</v>
      </c>
      <c r="B166">
        <v>7380100</v>
      </c>
      <c r="C166" t="s">
        <v>189</v>
      </c>
      <c r="D166" s="1">
        <v>298522</v>
      </c>
      <c r="E166" s="1">
        <v>201050</v>
      </c>
      <c r="F166" s="1">
        <v>209692</v>
      </c>
      <c r="G166" s="1">
        <v>210000</v>
      </c>
      <c r="H166" t="str">
        <f t="shared" si="2"/>
        <v/>
      </c>
      <c r="J166" s="1">
        <v>179500</v>
      </c>
      <c r="K166" s="1">
        <v>179500</v>
      </c>
      <c r="L166" s="1">
        <v>179500</v>
      </c>
      <c r="M166" s="1">
        <v>179500</v>
      </c>
      <c r="N166" s="1">
        <v>179500</v>
      </c>
    </row>
    <row r="167" spans="1:14">
      <c r="A167" t="s">
        <v>190</v>
      </c>
      <c r="B167">
        <v>7020000</v>
      </c>
      <c r="C167" t="s">
        <v>191</v>
      </c>
      <c r="D167" s="1">
        <v>3730</v>
      </c>
      <c r="E167" s="1">
        <v>3752</v>
      </c>
      <c r="F167" s="1">
        <v>3730</v>
      </c>
      <c r="G167" s="1">
        <v>3752</v>
      </c>
      <c r="H167" t="str">
        <f t="shared" si="2"/>
        <v/>
      </c>
      <c r="J167" s="1">
        <v>3752</v>
      </c>
      <c r="K167" s="1">
        <v>3752</v>
      </c>
      <c r="L167" s="1">
        <v>3752</v>
      </c>
      <c r="M167" s="1">
        <v>3752</v>
      </c>
      <c r="N167" s="1">
        <v>3752</v>
      </c>
    </row>
    <row r="168" spans="1:14">
      <c r="A168" t="s">
        <v>190</v>
      </c>
      <c r="B168">
        <v>7030000</v>
      </c>
      <c r="C168" t="s">
        <v>192</v>
      </c>
      <c r="D168" s="1">
        <v>1591</v>
      </c>
      <c r="E168" s="1">
        <v>1636</v>
      </c>
      <c r="F168" s="1">
        <v>1591</v>
      </c>
      <c r="G168" s="1">
        <v>1636</v>
      </c>
      <c r="H168" t="str">
        <f t="shared" si="2"/>
        <v/>
      </c>
      <c r="J168" s="1">
        <v>1636</v>
      </c>
      <c r="K168" s="1">
        <v>1636</v>
      </c>
      <c r="L168" s="1">
        <v>1636</v>
      </c>
      <c r="M168" s="1">
        <v>1636</v>
      </c>
      <c r="N168" s="1">
        <v>1636</v>
      </c>
    </row>
    <row r="169" spans="1:14">
      <c r="A169" t="s">
        <v>193</v>
      </c>
      <c r="B169">
        <v>5640000</v>
      </c>
      <c r="C169" t="s">
        <v>194</v>
      </c>
      <c r="D169" s="1">
        <v>-37541</v>
      </c>
      <c r="E169" s="1">
        <v>-37500</v>
      </c>
      <c r="F169" s="1">
        <v>-37556</v>
      </c>
      <c r="G169" s="1">
        <v>-37500</v>
      </c>
      <c r="H169" t="str">
        <f t="shared" si="2"/>
        <v/>
      </c>
      <c r="J169" s="1">
        <v>-37500</v>
      </c>
      <c r="K169" s="1">
        <v>-37500</v>
      </c>
      <c r="L169" s="1">
        <v>-37500</v>
      </c>
      <c r="M169" s="1">
        <v>-37500</v>
      </c>
      <c r="N169" s="1">
        <v>-37500</v>
      </c>
    </row>
    <row r="170" spans="1:14">
      <c r="A170" t="s">
        <v>193</v>
      </c>
      <c r="B170">
        <v>5710100</v>
      </c>
      <c r="C170" t="s">
        <v>195</v>
      </c>
      <c r="D170" s="1">
        <v>-41703</v>
      </c>
      <c r="E170" s="1">
        <v>-50000</v>
      </c>
      <c r="F170" s="1">
        <v>-73713</v>
      </c>
      <c r="G170" s="1">
        <v>-55000</v>
      </c>
      <c r="H170" t="str">
        <f t="shared" si="2"/>
        <v>W</v>
      </c>
      <c r="J170" s="1">
        <v>-55000</v>
      </c>
      <c r="K170" s="1">
        <v>-55000</v>
      </c>
      <c r="L170" s="1">
        <v>-55000</v>
      </c>
      <c r="M170" s="1">
        <v>-55000</v>
      </c>
      <c r="N170" s="1">
        <v>-55000</v>
      </c>
    </row>
    <row r="171" spans="1:14">
      <c r="A171" t="s">
        <v>193</v>
      </c>
      <c r="B171">
        <v>5758000</v>
      </c>
      <c r="C171" t="s">
        <v>196</v>
      </c>
      <c r="D171">
        <v>-96</v>
      </c>
      <c r="E171">
        <v>-105</v>
      </c>
      <c r="F171">
        <v>-77</v>
      </c>
      <c r="G171">
        <v>-70</v>
      </c>
      <c r="H171" t="str">
        <f t="shared" si="2"/>
        <v/>
      </c>
      <c r="J171">
        <v>-60</v>
      </c>
      <c r="K171">
        <v>-50</v>
      </c>
      <c r="L171">
        <v>-40</v>
      </c>
      <c r="M171">
        <v>-30</v>
      </c>
      <c r="N171">
        <v>-20</v>
      </c>
    </row>
    <row r="172" spans="1:14">
      <c r="A172" t="s">
        <v>193</v>
      </c>
      <c r="B172">
        <v>5761000</v>
      </c>
      <c r="C172" t="s">
        <v>158</v>
      </c>
      <c r="D172" s="1">
        <v>-1921</v>
      </c>
      <c r="E172">
        <v>-800</v>
      </c>
      <c r="F172" s="1">
        <v>-1520</v>
      </c>
      <c r="G172">
        <v>-800</v>
      </c>
      <c r="H172" t="str">
        <f t="shared" si="2"/>
        <v/>
      </c>
      <c r="J172">
        <v>-800</v>
      </c>
      <c r="K172">
        <v>-800</v>
      </c>
      <c r="L172">
        <v>-800</v>
      </c>
      <c r="M172">
        <v>-800</v>
      </c>
      <c r="N172">
        <v>-800</v>
      </c>
    </row>
    <row r="173" spans="1:14">
      <c r="A173" t="s">
        <v>193</v>
      </c>
      <c r="B173">
        <v>5762000</v>
      </c>
      <c r="C173" t="s">
        <v>197</v>
      </c>
      <c r="D173">
        <v>-983</v>
      </c>
      <c r="E173" s="1">
        <v>-1000</v>
      </c>
      <c r="F173" s="1">
        <v>-1232</v>
      </c>
      <c r="G173" s="1">
        <v>-1000</v>
      </c>
      <c r="H173" t="str">
        <f t="shared" si="2"/>
        <v/>
      </c>
      <c r="J173" s="1">
        <v>-1000</v>
      </c>
      <c r="K173" s="1">
        <v>-1000</v>
      </c>
      <c r="L173" s="1">
        <v>-1000</v>
      </c>
      <c r="M173" s="1">
        <v>-1000</v>
      </c>
      <c r="N173" s="1">
        <v>-1000</v>
      </c>
    </row>
    <row r="174" spans="1:14">
      <c r="A174" t="s">
        <v>193</v>
      </c>
      <c r="B174">
        <v>5763000</v>
      </c>
      <c r="C174" t="s">
        <v>198</v>
      </c>
      <c r="D174" s="1">
        <v>24909</v>
      </c>
      <c r="E174" s="1">
        <v>-1000</v>
      </c>
      <c r="F174">
        <v>-399</v>
      </c>
      <c r="G174" s="1">
        <v>-1000</v>
      </c>
      <c r="H174" t="str">
        <f t="shared" si="2"/>
        <v/>
      </c>
      <c r="J174" s="1">
        <v>-1000</v>
      </c>
      <c r="K174" s="1">
        <v>-1000</v>
      </c>
      <c r="L174" s="1">
        <v>-1000</v>
      </c>
      <c r="M174" s="1">
        <v>-1000</v>
      </c>
      <c r="N174" s="1">
        <v>-1000</v>
      </c>
    </row>
    <row r="175" spans="1:14">
      <c r="A175" t="s">
        <v>193</v>
      </c>
      <c r="B175">
        <v>5790900</v>
      </c>
      <c r="C175" t="s">
        <v>199</v>
      </c>
      <c r="D175">
        <v>-468</v>
      </c>
      <c r="E175">
        <v>-200</v>
      </c>
      <c r="F175">
        <v>-498</v>
      </c>
      <c r="G175">
        <v>-200</v>
      </c>
      <c r="H175" t="str">
        <f t="shared" si="2"/>
        <v/>
      </c>
      <c r="J175">
        <v>-200</v>
      </c>
      <c r="K175">
        <v>-200</v>
      </c>
      <c r="L175">
        <v>-200</v>
      </c>
      <c r="M175">
        <v>-200</v>
      </c>
      <c r="N175">
        <v>-200</v>
      </c>
    </row>
    <row r="176" spans="1:14">
      <c r="A176" t="s">
        <v>200</v>
      </c>
      <c r="B176">
        <v>7710000</v>
      </c>
      <c r="C176" t="s">
        <v>195</v>
      </c>
      <c r="D176" s="1">
        <v>178127</v>
      </c>
      <c r="E176" s="1">
        <v>237500</v>
      </c>
      <c r="F176" s="1">
        <v>223726</v>
      </c>
      <c r="G176" s="1">
        <v>274600</v>
      </c>
      <c r="H176" t="str">
        <f t="shared" si="2"/>
        <v>W</v>
      </c>
      <c r="J176" s="1">
        <v>333800</v>
      </c>
      <c r="K176" s="1">
        <v>392300</v>
      </c>
      <c r="L176" s="1">
        <v>454900</v>
      </c>
      <c r="M176" s="1">
        <v>477200</v>
      </c>
      <c r="N176" s="1">
        <v>567000</v>
      </c>
    </row>
    <row r="177" spans="1:14">
      <c r="A177" t="s">
        <v>200</v>
      </c>
      <c r="B177">
        <v>7710099</v>
      </c>
      <c r="C177" t="s">
        <v>201</v>
      </c>
      <c r="D177">
        <v>869</v>
      </c>
      <c r="E177">
        <v>820</v>
      </c>
      <c r="F177">
        <v>821</v>
      </c>
      <c r="G177">
        <v>780</v>
      </c>
      <c r="H177" t="str">
        <f t="shared" si="2"/>
        <v/>
      </c>
      <c r="J177">
        <v>780</v>
      </c>
      <c r="K177">
        <v>780</v>
      </c>
      <c r="L177">
        <v>780</v>
      </c>
      <c r="M177">
        <v>780</v>
      </c>
      <c r="N177">
        <v>780</v>
      </c>
    </row>
    <row r="178" spans="1:14">
      <c r="A178" t="s">
        <v>200</v>
      </c>
      <c r="B178">
        <v>7711000</v>
      </c>
      <c r="C178" t="s">
        <v>202</v>
      </c>
      <c r="D178">
        <v>100</v>
      </c>
      <c r="E178">
        <v>500</v>
      </c>
      <c r="G178">
        <v>500</v>
      </c>
      <c r="H178" t="str">
        <f t="shared" si="2"/>
        <v/>
      </c>
      <c r="J178">
        <v>500</v>
      </c>
      <c r="K178">
        <v>500</v>
      </c>
      <c r="L178">
        <v>500</v>
      </c>
      <c r="M178">
        <v>500</v>
      </c>
      <c r="N178">
        <v>500</v>
      </c>
    </row>
    <row r="179" spans="1:14">
      <c r="A179" t="s">
        <v>200</v>
      </c>
      <c r="B179">
        <v>7730100</v>
      </c>
      <c r="C179" t="s">
        <v>203</v>
      </c>
      <c r="D179">
        <v>313</v>
      </c>
      <c r="E179">
        <v>400</v>
      </c>
      <c r="G179">
        <v>350</v>
      </c>
      <c r="H179" t="str">
        <f t="shared" si="2"/>
        <v/>
      </c>
      <c r="J179">
        <v>350</v>
      </c>
      <c r="K179">
        <v>350</v>
      </c>
      <c r="L179">
        <v>350</v>
      </c>
      <c r="M179">
        <v>350</v>
      </c>
      <c r="N179">
        <v>350</v>
      </c>
    </row>
    <row r="180" spans="1:14">
      <c r="A180" t="s">
        <v>200</v>
      </c>
      <c r="B180">
        <v>7731000</v>
      </c>
      <c r="C180" t="s">
        <v>204</v>
      </c>
      <c r="D180" s="1">
        <v>2000</v>
      </c>
      <c r="E180" s="1">
        <v>2000</v>
      </c>
      <c r="G180" s="1">
        <v>2000</v>
      </c>
      <c r="H180" t="str">
        <f t="shared" si="2"/>
        <v/>
      </c>
      <c r="J180" s="1">
        <v>2000</v>
      </c>
      <c r="K180" s="1">
        <v>2000</v>
      </c>
      <c r="L180" s="1">
        <v>2000</v>
      </c>
      <c r="M180" s="1">
        <v>2000</v>
      </c>
      <c r="N180" s="1">
        <v>2000</v>
      </c>
    </row>
    <row r="181" spans="1:14">
      <c r="A181" t="s">
        <v>200</v>
      </c>
      <c r="B181">
        <v>7761000</v>
      </c>
      <c r="C181" t="s">
        <v>205</v>
      </c>
      <c r="D181" s="1">
        <v>9784</v>
      </c>
      <c r="E181" s="1">
        <v>10000</v>
      </c>
      <c r="G181" s="1">
        <v>10000</v>
      </c>
      <c r="H181" t="str">
        <f t="shared" si="2"/>
        <v/>
      </c>
      <c r="J181" s="1">
        <v>10000</v>
      </c>
      <c r="K181" s="1">
        <v>10000</v>
      </c>
      <c r="L181" s="1">
        <v>10000</v>
      </c>
      <c r="M181" s="1">
        <v>10000</v>
      </c>
      <c r="N181" s="1">
        <v>10000</v>
      </c>
    </row>
    <row r="182" spans="1:14">
      <c r="A182" t="s">
        <v>200</v>
      </c>
      <c r="B182">
        <v>7790000</v>
      </c>
      <c r="C182" t="s">
        <v>206</v>
      </c>
      <c r="D182">
        <v>75</v>
      </c>
      <c r="H182" t="str">
        <f t="shared" si="2"/>
        <v/>
      </c>
    </row>
    <row r="183" spans="1:14">
      <c r="A183" t="s">
        <v>207</v>
      </c>
      <c r="B183">
        <v>5901000</v>
      </c>
      <c r="C183" t="s">
        <v>208</v>
      </c>
      <c r="D183" s="1">
        <v>-1550</v>
      </c>
      <c r="F183" s="1">
        <v>-2661</v>
      </c>
      <c r="H183" t="str">
        <f t="shared" si="2"/>
        <v/>
      </c>
    </row>
    <row r="184" spans="1:14">
      <c r="A184" t="s">
        <v>207</v>
      </c>
      <c r="B184">
        <v>5910000</v>
      </c>
      <c r="C184" t="s">
        <v>209</v>
      </c>
      <c r="F184">
        <v>-10</v>
      </c>
      <c r="H184" t="str">
        <f t="shared" si="2"/>
        <v/>
      </c>
    </row>
    <row r="185" spans="1:14">
      <c r="A185" t="s">
        <v>207</v>
      </c>
      <c r="B185">
        <v>5912000</v>
      </c>
      <c r="C185" t="s">
        <v>210</v>
      </c>
      <c r="D185" s="1">
        <v>-5590</v>
      </c>
      <c r="H185" t="str">
        <f t="shared" si="2"/>
        <v/>
      </c>
    </row>
    <row r="186" spans="1:14">
      <c r="A186" t="s">
        <v>207</v>
      </c>
      <c r="B186">
        <v>5920000</v>
      </c>
      <c r="C186" t="s">
        <v>211</v>
      </c>
      <c r="D186" s="1">
        <v>-23229</v>
      </c>
      <c r="H186" t="str">
        <f t="shared" si="2"/>
        <v/>
      </c>
    </row>
    <row r="187" spans="1:14">
      <c r="A187" t="s">
        <v>207</v>
      </c>
      <c r="B187">
        <v>5989000</v>
      </c>
      <c r="C187" t="s">
        <v>212</v>
      </c>
      <c r="D187" s="1">
        <v>-185648</v>
      </c>
      <c r="E187">
        <v>-190</v>
      </c>
      <c r="F187" s="1">
        <v>-62010</v>
      </c>
      <c r="G187" s="1">
        <v>-18360</v>
      </c>
      <c r="H187" t="str">
        <f t="shared" si="2"/>
        <v>W</v>
      </c>
      <c r="J187">
        <v>-10</v>
      </c>
      <c r="K187">
        <v>-10</v>
      </c>
      <c r="L187">
        <v>-10</v>
      </c>
      <c r="M187">
        <v>-10</v>
      </c>
      <c r="N187">
        <v>-10</v>
      </c>
    </row>
    <row r="188" spans="1:14">
      <c r="A188" t="s">
        <v>207</v>
      </c>
      <c r="B188">
        <v>5990900</v>
      </c>
      <c r="C188" t="s">
        <v>213</v>
      </c>
      <c r="D188">
        <v>-25</v>
      </c>
      <c r="F188">
        <v>-3</v>
      </c>
      <c r="H188" t="str">
        <f t="shared" si="2"/>
        <v/>
      </c>
    </row>
    <row r="189" spans="1:14">
      <c r="A189" t="s">
        <v>207</v>
      </c>
      <c r="B189">
        <v>5991000</v>
      </c>
      <c r="C189" t="s">
        <v>214</v>
      </c>
      <c r="D189">
        <v>-91</v>
      </c>
      <c r="F189">
        <v>-36</v>
      </c>
      <c r="H189" t="str">
        <f t="shared" si="2"/>
        <v/>
      </c>
    </row>
    <row r="190" spans="1:14">
      <c r="A190" t="s">
        <v>215</v>
      </c>
      <c r="B190">
        <v>7911000</v>
      </c>
      <c r="C190" t="s">
        <v>216</v>
      </c>
      <c r="D190">
        <v>268</v>
      </c>
      <c r="H190" t="str">
        <f t="shared" si="2"/>
        <v/>
      </c>
    </row>
    <row r="191" spans="1:14">
      <c r="A191" t="s">
        <v>215</v>
      </c>
      <c r="B191">
        <v>7970000</v>
      </c>
      <c r="C191" t="s">
        <v>217</v>
      </c>
      <c r="D191" s="1">
        <v>109306</v>
      </c>
      <c r="E191" s="1">
        <v>38805</v>
      </c>
      <c r="F191" s="1">
        <v>142971</v>
      </c>
      <c r="G191" s="1">
        <v>60500</v>
      </c>
      <c r="H191" t="str">
        <f t="shared" si="2"/>
        <v>W</v>
      </c>
      <c r="J191" s="1">
        <v>71500</v>
      </c>
      <c r="K191" s="1">
        <v>70100</v>
      </c>
      <c r="L191" s="1">
        <v>66900</v>
      </c>
      <c r="M191" s="1">
        <v>78500</v>
      </c>
      <c r="N191" s="1">
        <v>78500</v>
      </c>
    </row>
    <row r="192" spans="1:14">
      <c r="A192" t="s">
        <v>215</v>
      </c>
      <c r="B192">
        <v>7990000</v>
      </c>
      <c r="C192" t="s">
        <v>218</v>
      </c>
      <c r="D192" s="1">
        <v>5590</v>
      </c>
      <c r="H192" t="str">
        <f t="shared" si="2"/>
        <v/>
      </c>
    </row>
    <row r="193" spans="1:14">
      <c r="A193" t="s">
        <v>215</v>
      </c>
      <c r="B193">
        <v>7990100</v>
      </c>
      <c r="C193" t="s">
        <v>219</v>
      </c>
      <c r="D193">
        <v>58</v>
      </c>
      <c r="F193">
        <v>52</v>
      </c>
      <c r="H193" t="str">
        <f t="shared" si="2"/>
        <v/>
      </c>
    </row>
    <row r="194" spans="1:14">
      <c r="A194" t="s">
        <v>220</v>
      </c>
      <c r="B194">
        <v>9100010</v>
      </c>
      <c r="C194" t="s">
        <v>221</v>
      </c>
      <c r="D194" s="1">
        <v>-666810</v>
      </c>
      <c r="E194" s="1">
        <v>-540333</v>
      </c>
      <c r="G194" s="1">
        <v>-813665</v>
      </c>
      <c r="H194" t="str">
        <f t="shared" ref="H194:H257" si="3">IF(ABS(G194)&gt;5000,
      IF(ABS(F194)&lt;&gt;0,
          IF(ABS((F194-G194)/G194*100)&gt;10,"W",""),""),"")</f>
        <v/>
      </c>
      <c r="J194" s="1">
        <v>-811050</v>
      </c>
      <c r="K194" s="1">
        <v>-811873</v>
      </c>
      <c r="L194" s="1">
        <v>-809888</v>
      </c>
      <c r="M194" s="1">
        <v>-808456</v>
      </c>
      <c r="N194" s="1">
        <v>-798295</v>
      </c>
    </row>
    <row r="195" spans="1:14">
      <c r="A195" t="s">
        <v>220</v>
      </c>
      <c r="B195">
        <v>9100020</v>
      </c>
      <c r="C195" t="s">
        <v>222</v>
      </c>
      <c r="D195" s="1">
        <v>-111718</v>
      </c>
      <c r="H195" t="str">
        <f t="shared" si="3"/>
        <v/>
      </c>
    </row>
    <row r="196" spans="1:14">
      <c r="A196" t="s">
        <v>220</v>
      </c>
      <c r="B196">
        <v>9100030</v>
      </c>
      <c r="C196" t="s">
        <v>223</v>
      </c>
      <c r="D196" s="1">
        <v>-2000</v>
      </c>
      <c r="E196" s="1">
        <v>-2000</v>
      </c>
      <c r="G196" s="1">
        <v>-2000</v>
      </c>
      <c r="H196" t="str">
        <f t="shared" si="3"/>
        <v/>
      </c>
      <c r="J196" s="1">
        <v>-2000</v>
      </c>
      <c r="K196" s="1">
        <v>-2000</v>
      </c>
      <c r="L196" s="1">
        <v>-2000</v>
      </c>
      <c r="M196" s="1">
        <v>-2000</v>
      </c>
      <c r="N196" s="1">
        <v>-2000</v>
      </c>
    </row>
    <row r="197" spans="1:14">
      <c r="A197" t="s">
        <v>220</v>
      </c>
      <c r="B197">
        <v>9100040</v>
      </c>
      <c r="C197" t="s">
        <v>224</v>
      </c>
      <c r="D197" s="1">
        <v>-27093</v>
      </c>
      <c r="E197" s="1">
        <v>-26391</v>
      </c>
      <c r="F197" s="1">
        <v>-4239</v>
      </c>
      <c r="G197" s="1">
        <v>-27093</v>
      </c>
      <c r="H197" t="str">
        <f t="shared" si="3"/>
        <v>W</v>
      </c>
      <c r="J197" s="1">
        <v>-27093</v>
      </c>
      <c r="K197" s="1">
        <v>-27093</v>
      </c>
      <c r="L197" s="1">
        <v>-27093</v>
      </c>
      <c r="M197" s="1">
        <v>-27093</v>
      </c>
      <c r="N197" s="1">
        <v>-27093</v>
      </c>
    </row>
    <row r="198" spans="1:14">
      <c r="A198" t="s">
        <v>220</v>
      </c>
      <c r="B198">
        <v>9100060</v>
      </c>
      <c r="C198" t="s">
        <v>225</v>
      </c>
      <c r="D198" s="1">
        <v>-936991</v>
      </c>
      <c r="E198" s="1">
        <v>-796274</v>
      </c>
      <c r="G198" s="1">
        <v>-936990</v>
      </c>
      <c r="H198" t="str">
        <f t="shared" si="3"/>
        <v/>
      </c>
      <c r="J198" s="1">
        <v>-936990</v>
      </c>
      <c r="K198" s="1">
        <v>-936990</v>
      </c>
      <c r="L198" s="1">
        <v>-936990</v>
      </c>
      <c r="M198" s="1">
        <v>-936990</v>
      </c>
      <c r="N198" s="1">
        <v>-936990</v>
      </c>
    </row>
    <row r="199" spans="1:14">
      <c r="A199" t="s">
        <v>220</v>
      </c>
      <c r="B199">
        <v>9100070</v>
      </c>
      <c r="C199" t="s">
        <v>226</v>
      </c>
      <c r="D199" s="1">
        <v>-18881</v>
      </c>
      <c r="E199" s="1">
        <v>-22997</v>
      </c>
      <c r="G199" s="1">
        <v>-23539</v>
      </c>
      <c r="H199" t="str">
        <f t="shared" si="3"/>
        <v/>
      </c>
      <c r="J199" s="1">
        <v>-22041</v>
      </c>
      <c r="K199" s="1">
        <v>-22040</v>
      </c>
      <c r="L199" s="1">
        <v>-22039</v>
      </c>
      <c r="M199" s="1">
        <v>-22040</v>
      </c>
      <c r="N199" s="1">
        <v>-22041</v>
      </c>
    </row>
    <row r="200" spans="1:14">
      <c r="A200" t="s">
        <v>220</v>
      </c>
      <c r="B200">
        <v>9100080</v>
      </c>
      <c r="C200" t="s">
        <v>227</v>
      </c>
      <c r="D200" s="1">
        <v>-193022</v>
      </c>
      <c r="E200" s="1">
        <v>-188581</v>
      </c>
      <c r="G200" s="1">
        <v>-193022</v>
      </c>
      <c r="H200" t="str">
        <f t="shared" si="3"/>
        <v/>
      </c>
      <c r="J200" s="1">
        <v>-193022</v>
      </c>
      <c r="K200" s="1">
        <v>-193022</v>
      </c>
      <c r="L200" s="1">
        <v>-193022</v>
      </c>
      <c r="M200" s="1">
        <v>-193022</v>
      </c>
      <c r="N200" s="1">
        <v>-193022</v>
      </c>
    </row>
    <row r="201" spans="1:14">
      <c r="A201" t="s">
        <v>228</v>
      </c>
      <c r="B201">
        <v>9200010</v>
      </c>
      <c r="C201" t="s">
        <v>229</v>
      </c>
      <c r="D201" s="1">
        <v>666810</v>
      </c>
      <c r="E201" s="1">
        <v>540333</v>
      </c>
      <c r="G201" s="1">
        <v>813665</v>
      </c>
      <c r="H201" t="str">
        <f t="shared" si="3"/>
        <v/>
      </c>
      <c r="J201" s="1">
        <v>811050</v>
      </c>
      <c r="K201" s="1">
        <v>811873</v>
      </c>
      <c r="L201" s="1">
        <v>809888</v>
      </c>
      <c r="M201" s="1">
        <v>808456</v>
      </c>
      <c r="N201" s="1">
        <v>798295</v>
      </c>
    </row>
    <row r="202" spans="1:14">
      <c r="A202" t="s">
        <v>228</v>
      </c>
      <c r="B202">
        <v>9200020</v>
      </c>
      <c r="C202" t="s">
        <v>230</v>
      </c>
      <c r="D202" s="1">
        <v>111718</v>
      </c>
      <c r="H202" t="str">
        <f t="shared" si="3"/>
        <v/>
      </c>
    </row>
    <row r="203" spans="1:14">
      <c r="A203" t="s">
        <v>228</v>
      </c>
      <c r="B203">
        <v>9200030</v>
      </c>
      <c r="C203" t="s">
        <v>231</v>
      </c>
      <c r="D203" s="1">
        <v>2000</v>
      </c>
      <c r="E203" s="1">
        <v>2000</v>
      </c>
      <c r="G203" s="1">
        <v>2000</v>
      </c>
      <c r="H203" t="str">
        <f t="shared" si="3"/>
        <v/>
      </c>
      <c r="J203" s="1">
        <v>2000</v>
      </c>
      <c r="K203" s="1">
        <v>2000</v>
      </c>
      <c r="L203" s="1">
        <v>2000</v>
      </c>
      <c r="M203" s="1">
        <v>2000</v>
      </c>
      <c r="N203" s="1">
        <v>2000</v>
      </c>
    </row>
    <row r="204" spans="1:14">
      <c r="A204" t="s">
        <v>228</v>
      </c>
      <c r="B204">
        <v>9200040</v>
      </c>
      <c r="C204" t="s">
        <v>232</v>
      </c>
      <c r="D204" s="1">
        <v>27093</v>
      </c>
      <c r="E204" s="1">
        <v>26391</v>
      </c>
      <c r="F204" s="1">
        <v>4239</v>
      </c>
      <c r="G204" s="1">
        <v>27093</v>
      </c>
      <c r="H204" t="str">
        <f t="shared" si="3"/>
        <v>W</v>
      </c>
      <c r="J204" s="1">
        <v>27093</v>
      </c>
      <c r="K204" s="1">
        <v>27093</v>
      </c>
      <c r="L204" s="1">
        <v>27093</v>
      </c>
      <c r="M204" s="1">
        <v>27093</v>
      </c>
      <c r="N204" s="1">
        <v>27093</v>
      </c>
    </row>
    <row r="205" spans="1:14">
      <c r="A205" t="s">
        <v>228</v>
      </c>
      <c r="B205">
        <v>9200060</v>
      </c>
      <c r="C205" t="s">
        <v>233</v>
      </c>
      <c r="D205" s="1">
        <v>936991</v>
      </c>
      <c r="E205" s="1">
        <v>796274</v>
      </c>
      <c r="G205" s="1">
        <v>936990</v>
      </c>
      <c r="H205" t="str">
        <f t="shared" si="3"/>
        <v/>
      </c>
      <c r="J205" s="1">
        <v>936990</v>
      </c>
      <c r="K205" s="1">
        <v>936990</v>
      </c>
      <c r="L205" s="1">
        <v>936810</v>
      </c>
      <c r="M205" s="1">
        <v>936990</v>
      </c>
      <c r="N205" s="1">
        <v>936990</v>
      </c>
    </row>
    <row r="206" spans="1:14">
      <c r="A206" t="s">
        <v>228</v>
      </c>
      <c r="B206">
        <v>9200070</v>
      </c>
      <c r="C206" t="s">
        <v>234</v>
      </c>
      <c r="D206" s="1">
        <v>18881</v>
      </c>
      <c r="E206" s="1">
        <v>22997</v>
      </c>
      <c r="G206" s="1">
        <v>23539</v>
      </c>
      <c r="H206" t="str">
        <f t="shared" si="3"/>
        <v/>
      </c>
      <c r="J206" s="1">
        <v>22041</v>
      </c>
      <c r="K206" s="1">
        <v>22040</v>
      </c>
      <c r="L206" s="1">
        <v>22039</v>
      </c>
      <c r="M206" s="1">
        <v>22040</v>
      </c>
      <c r="N206" s="1">
        <v>22041</v>
      </c>
    </row>
    <row r="207" spans="1:14">
      <c r="A207" t="s">
        <v>228</v>
      </c>
      <c r="B207">
        <v>9200080</v>
      </c>
      <c r="C207" t="s">
        <v>235</v>
      </c>
      <c r="D207" s="1">
        <v>193022</v>
      </c>
      <c r="E207" s="1">
        <v>188581</v>
      </c>
      <c r="G207" s="1">
        <v>193022</v>
      </c>
      <c r="H207" t="str">
        <f t="shared" si="3"/>
        <v/>
      </c>
      <c r="J207" s="1">
        <v>193022</v>
      </c>
      <c r="K207" s="1">
        <v>193022</v>
      </c>
      <c r="L207" s="1">
        <v>193022</v>
      </c>
      <c r="M207" s="1">
        <v>193022</v>
      </c>
      <c r="N207" s="1">
        <v>193022</v>
      </c>
    </row>
    <row r="208" spans="1:14">
      <c r="A208" t="s">
        <v>239</v>
      </c>
      <c r="D208" s="1">
        <f>SUBTOTAL(109,Tabelle1[Ergebnis 2023])</f>
        <v>-1086765</v>
      </c>
      <c r="E208" s="1">
        <f>SUBTOTAL(109,Tabelle1[Ansatz 2024])</f>
        <v>822921</v>
      </c>
      <c r="F208" s="1">
        <f>SUBTOTAL(109,Tabelle1[Ergebnis 2024])</f>
        <v>-125231</v>
      </c>
      <c r="G208" s="1">
        <f>SUBTOTAL(109,Tabelle1[Ansatz 2025])</f>
        <v>1624625</v>
      </c>
      <c r="H208">
        <f>SUBTOTAL(103,Tabelle1[Relevanz])</f>
        <v>206</v>
      </c>
      <c r="J208" s="1">
        <f>SUBTOTAL(109,Tabelle1[Plan 2026])</f>
        <v>1540106</v>
      </c>
      <c r="K208" s="1">
        <f>SUBTOTAL(109,Tabelle1[Plan 2027])</f>
        <v>1050198</v>
      </c>
      <c r="L208" s="1">
        <f>SUBTOTAL(109,Tabelle1[Plan 2028])</f>
        <v>936837</v>
      </c>
      <c r="M208" s="1">
        <f>SUBTOTAL(109,Tabelle1[Plan 2029])</f>
        <v>978694</v>
      </c>
      <c r="N208" s="1">
        <f>SUBTOTAL(109,Tabelle1[Plan 2030])</f>
        <v>1160620</v>
      </c>
    </row>
  </sheetData>
  <phoneticPr fontId="18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Ergeb_Konto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bernhard R-@gmx</cp:lastModifiedBy>
  <dcterms:created xsi:type="dcterms:W3CDTF">2025-02-10T09:13:32Z</dcterms:created>
  <dcterms:modified xsi:type="dcterms:W3CDTF">2025-02-10T09:43:02Z</dcterms:modified>
</cp:coreProperties>
</file>